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Доходы!$F$85</definedName>
    <definedName name="LAST_CELL" localSheetId="2">Источники!$F$30</definedName>
    <definedName name="LAST_CELL" localSheetId="1">Расходы!$F$155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Источники!#REF!</definedName>
    <definedName name="RBEGIN_1" localSheetId="1">Расходы!$A$13</definedName>
    <definedName name="REG_DATE" localSheetId="0">Доходы!$H$4</definedName>
    <definedName name="REND_1" localSheetId="0">Доходы!$A$85</definedName>
    <definedName name="REND_1" localSheetId="2">Источники!#REF!</definedName>
    <definedName name="REND_1" localSheetId="1">Расходы!$A$156</definedName>
    <definedName name="S_520" localSheetId="2">Источники!#REF!</definedName>
    <definedName name="S_620" localSheetId="2">Источники!#REF!</definedName>
    <definedName name="S_700" localSheetId="2">Источники!#REF!</definedName>
    <definedName name="SIGN" localSheetId="0">Доходы!$A$23:$D$25</definedName>
    <definedName name="SIGN" localSheetId="2">Источники!#REF!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E21" i="3" l="1"/>
  <c r="E25" i="3"/>
  <c r="E24" i="3" s="1"/>
  <c r="E23" i="3" s="1"/>
  <c r="E22" i="3" s="1"/>
  <c r="D21" i="3"/>
  <c r="D25" i="3"/>
  <c r="D24" i="3" s="1"/>
  <c r="D23" i="3" s="1"/>
  <c r="D22" i="3" s="1"/>
  <c r="E20" i="3"/>
  <c r="E19" i="3" s="1"/>
  <c r="E18" i="3" s="1"/>
  <c r="E156" i="2"/>
  <c r="D156" i="2"/>
  <c r="E35" i="2"/>
  <c r="E103" i="2"/>
  <c r="E102" i="2" s="1"/>
  <c r="E101" i="2" s="1"/>
  <c r="E100" i="2" s="1"/>
  <c r="E29" i="2"/>
  <c r="E53" i="2"/>
  <c r="E54" i="2"/>
  <c r="E55" i="2"/>
  <c r="E123" i="2"/>
  <c r="E124" i="2"/>
  <c r="E126" i="2"/>
  <c r="E130" i="2"/>
  <c r="E131" i="2"/>
  <c r="E132" i="2"/>
  <c r="E143" i="2"/>
  <c r="E144" i="2"/>
  <c r="E146" i="2"/>
  <c r="E147" i="2"/>
  <c r="E148" i="2"/>
  <c r="E149" i="2"/>
  <c r="E93" i="2"/>
  <c r="E94" i="2"/>
  <c r="E95" i="2"/>
  <c r="E96" i="2"/>
  <c r="E97" i="2"/>
  <c r="E98" i="2"/>
  <c r="E66" i="2"/>
  <c r="E67" i="2"/>
  <c r="E68" i="2"/>
  <c r="E71" i="2"/>
  <c r="E72" i="2"/>
  <c r="E73" i="2"/>
  <c r="E74" i="2"/>
  <c r="E75" i="2"/>
  <c r="E20" i="2"/>
  <c r="E19" i="2" s="1"/>
  <c r="E21" i="2"/>
  <c r="E56" i="2"/>
  <c r="E33" i="2"/>
  <c r="E27" i="2" s="1"/>
  <c r="E34" i="2"/>
  <c r="E28" i="2"/>
  <c r="E15" i="2"/>
  <c r="E17" i="3" l="1"/>
  <c r="E16" i="3" s="1"/>
  <c r="E12" i="3" s="1"/>
  <c r="D17" i="3"/>
  <c r="D12" i="3" s="1"/>
  <c r="D20" i="3"/>
  <c r="D19" i="3" s="1"/>
  <c r="D18" i="3" s="1"/>
  <c r="E13" i="2"/>
  <c r="F12" i="3" l="1"/>
  <c r="F17" i="3"/>
  <c r="D16" i="3"/>
  <c r="F16" i="3" s="1"/>
  <c r="F19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</calcChain>
</file>

<file path=xl/sharedStrings.xml><?xml version="1.0" encoding="utf-8"?>
<sst xmlns="http://schemas.openxmlformats.org/spreadsheetml/2006/main" count="804" uniqueCount="402">
  <si>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</si>
  <si>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</si>
  <si>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</si>
  <si>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</si>
  <si>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</si>
  <si>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октября 2022 г.</t>
  </si>
  <si>
    <t>01.10.2022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</si>
  <si>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</si>
  <si>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</si>
  <si>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</si>
  <si>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</si>
  <si>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</si>
  <si>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</si>
  <si>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</si>
  <si>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</si>
  <si>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Администрация Волошинского сельского поселения</t>
  </si>
  <si>
    <t>Волошинское сельское поселение Миллеровского района</t>
  </si>
  <si>
    <t>Единица измерения: руб.</t>
  </si>
  <si>
    <t>04227999</t>
  </si>
  <si>
    <t>951</t>
  </si>
  <si>
    <t>60632405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</si>
  <si>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</si>
  <si>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</si>
  <si>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</si>
  <si>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</si>
  <si>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</si>
  <si>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</si>
  <si>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</si>
  <si>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</si>
  <si>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</si>
  <si>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</si>
  <si>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</si>
  <si>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</si>
  <si>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</si>
  <si>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</si>
  <si>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</si>
  <si>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</si>
  <si>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</si>
  <si>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</si>
  <si>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</si>
  <si>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</si>
  <si>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</si>
  <si>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</si>
  <si>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</si>
  <si>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</si>
  <si>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</si>
  <si>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</si>
  <si>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</si>
  <si>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</si>
  <si>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</si>
  <si>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</si>
  <si>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</si>
  <si>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</si>
  <si>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</si>
  <si>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</si>
  <si>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</si>
  <si>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в части суммы налога, превышающей 6500000 рублей, относящейся к части налоговой базы, превышающей 5000000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</si>
  <si>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</si>
  <si>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</si>
  <si>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</si>
  <si>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</si>
  <si>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</si>
  <si>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</si>
  <si>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</si>
  <si>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</si>
  <si>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</si>
  <si>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</si>
  <si>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</si>
  <si>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</si>
  <si>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</si>
  <si>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</si>
  <si>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</si>
  <si>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</si>
  <si>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</si>
  <si>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</si>
  <si>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</si>
  <si>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</si>
  <si>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</si>
  <si>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</si>
  <si>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</si>
  <si>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</si>
  <si>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</si>
  <si>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</si>
  <si>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</si>
  <si>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</si>
  <si>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</si>
  <si>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</si>
  <si>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</si>
  <si>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</si>
  <si>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</si>
  <si>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</si>
  <si>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</si>
  <si>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</si>
  <si>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</si>
  <si>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</si>
  <si>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</si>
  <si>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</si>
  <si>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</si>
  <si>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</si>
  <si>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</si>
  <si>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</si>
  <si>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</si>
  <si>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</si>
  <si>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</si>
  <si>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</si>
  <si>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</si>
  <si>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</si>
  <si>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</si>
  <si>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</si>
  <si>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</si>
  <si>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</si>
  <si>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</si>
  <si>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</si>
  <si>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</si>
  <si>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</si>
  <si>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</si>
  <si>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</si>
  <si>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</si>
  <si>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</si>
  <si>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</si>
  <si>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</si>
  <si>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</si>
  <si>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</si>
  <si>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951 11607090000000140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</si>
  <si>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</si>
  <si>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951 11607090100000140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</si>
  <si>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</si>
  <si>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</si>
  <si>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</si>
  <si>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</si>
  <si>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</si>
  <si>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</si>
  <si>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</si>
  <si>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</si>
  <si>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</si>
  <si>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</si>
  <si>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</si>
  <si>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</si>
  <si>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</si>
  <si>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</si>
  <si>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</si>
  <si>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</si>
  <si>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</si>
  <si>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</si>
  <si>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</si>
  <si>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</si>
  <si>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</si>
  <si>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</si>
  <si>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</si>
  <si>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</si>
  <si>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</si>
  <si>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</si>
  <si>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</si>
  <si>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</si>
  <si>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</si>
  <si>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</si>
  <si>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>ВОЗВРАТ ОСТАТКОВ СУБСИДИЙ, СУБВЕНЦИЙ И ИНЫХ МЕЖБЮДЖЕТНЫХ ТРАНСФЕРТОВ, ИМЕЮЩИХ ЦЕЛЕВОЕ НАЗНАЧЕНИЕ, ПРОШЛЫХ ЛЕТ</t>
  </si>
  <si>
    <t>951 21900000000000000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</si>
  <si>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</si>
  <si>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951 21900000100000150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</si>
  <si>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</si>
  <si>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951 21960010100000150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</si>
  <si>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</si>
  <si>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</si>
  <si>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</si>
  <si>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</si>
  <si>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</si>
  <si>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</si>
  <si>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Расходы на выплаты персоналу государственных (муниципальных) органов</t>
  </si>
  <si>
    <t xml:space="preserve">951 0100 0000000000 120 </t>
  </si>
  <si>
    <t>Фонд оплаты труда государственных (муниципальных) органов</t>
  </si>
  <si>
    <t xml:space="preserve">951 0100 0000000000 121 </t>
  </si>
  <si>
    <t>Иные выплаты персоналу государственных (муниципальных) органов, за исключением фонда оплаты труда</t>
  </si>
  <si>
    <t xml:space="preserve">951 0100 0000000000 122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</si>
  <si>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</si>
  <si>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951 0100 0000000000 129 </t>
  </si>
  <si>
    <t>Иные закупки товаров, работ и услуг для обеспечения государственных (муниципальных) нужд</t>
  </si>
  <si>
    <t xml:space="preserve">951 0100 0000000000 240 </t>
  </si>
  <si>
    <t>Прочая закупка товаров, работ и услуг</t>
  </si>
  <si>
    <t xml:space="preserve">951 0100 0000000000 244 </t>
  </si>
  <si>
    <t>Закупка энергетических ресурсов</t>
  </si>
  <si>
    <t xml:space="preserve">951 0100 0000000000 247 </t>
  </si>
  <si>
    <t xml:space="preserve">951 0100 0000000000 540 </t>
  </si>
  <si>
    <t>Уплата налогов, сборов и иных платежей</t>
  </si>
  <si>
    <t xml:space="preserve">951 0100 0000000000 850 </t>
  </si>
  <si>
    <t>Уплата налога на имущество организаций и земельного налога</t>
  </si>
  <si>
    <t xml:space="preserve">951 0100 0000000000 851 </t>
  </si>
  <si>
    <t>Уплата прочих налогов, сборов</t>
  </si>
  <si>
    <t xml:space="preserve">951 0100 0000000000 852 </t>
  </si>
  <si>
    <t>Уплата иных платежей</t>
  </si>
  <si>
    <t xml:space="preserve">951 0100 0000000000 853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</si>
  <si>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</si>
  <si>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</si>
  <si>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</si>
  <si>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951 0104 0000000000 100 </t>
  </si>
  <si>
    <t xml:space="preserve">951 0104 0000000000 120 </t>
  </si>
  <si>
    <t xml:space="preserve">951 0104 0000000000 121 </t>
  </si>
  <si>
    <t xml:space="preserve">951 0104 0000000000 122 </t>
  </si>
  <si>
    <t xml:space="preserve">951 0104 0000000000 129 </t>
  </si>
  <si>
    <t>Закупка товаров, работ и услуг для обеспечения государственных (муниципальных) нужд</t>
  </si>
  <si>
    <t xml:space="preserve">951 0104 0000000000 200 </t>
  </si>
  <si>
    <t xml:space="preserve">951 0104 0000000000 240 </t>
  </si>
  <si>
    <t xml:space="preserve">951 0104 0000000000 244 </t>
  </si>
  <si>
    <t xml:space="preserve">951 0104 0000000000 247 </t>
  </si>
  <si>
    <t>Межбюджетные трансферты</t>
  </si>
  <si>
    <t xml:space="preserve">951 0104 0000000000 500 </t>
  </si>
  <si>
    <t xml:space="preserve">951 0104 0000000000 540 </t>
  </si>
  <si>
    <t>Иные бюджетные ассигнования</t>
  </si>
  <si>
    <t xml:space="preserve">951 0104 0000000000 800 </t>
  </si>
  <si>
    <t xml:space="preserve">951 0104 0000000000 850 </t>
  </si>
  <si>
    <t xml:space="preserve">951 0104 0000000000 851 </t>
  </si>
  <si>
    <t xml:space="preserve">951 0104 0000000000 852 </t>
  </si>
  <si>
    <t xml:space="preserve">951 0104 0120000110 121 </t>
  </si>
  <si>
    <t xml:space="preserve">951 0104 0120000110 122 </t>
  </si>
  <si>
    <t xml:space="preserve">951 0104 0120000110 129 </t>
  </si>
  <si>
    <t xml:space="preserve">951 0104 0120000190 244 </t>
  </si>
  <si>
    <t xml:space="preserve">951 0104 0120000190 247 </t>
  </si>
  <si>
    <t xml:space="preserve">951 0104 0120000190 851 </t>
  </si>
  <si>
    <t xml:space="preserve">951 0104 0120000190 852 </t>
  </si>
  <si>
    <t xml:space="preserve">951 0104 0120072390 244 </t>
  </si>
  <si>
    <t xml:space="preserve">951 0104 9990089050 540 </t>
  </si>
  <si>
    <t xml:space="preserve">951 0104 9990089060 540 </t>
  </si>
  <si>
    <t>Другие общегосударственные вопросы</t>
  </si>
  <si>
    <t xml:space="preserve">951 0113 0000000000 000 </t>
  </si>
  <si>
    <t xml:space="preserve">951 0113 0000000000 200 </t>
  </si>
  <si>
    <t xml:space="preserve">951 0113 0000000000 240 </t>
  </si>
  <si>
    <t xml:space="preserve">951 0113 0000000000 244 </t>
  </si>
  <si>
    <t xml:space="preserve">951 0113 0000000000 247 </t>
  </si>
  <si>
    <t xml:space="preserve">951 0113 0000000000 800 </t>
  </si>
  <si>
    <t xml:space="preserve">951 0113 0000000000 850 </t>
  </si>
  <si>
    <t xml:space="preserve">951 0113 0000000000 853 </t>
  </si>
  <si>
    <t xml:space="preserve">951 0113 0120099990 853 </t>
  </si>
  <si>
    <t xml:space="preserve">951 0113 0540029190 244 </t>
  </si>
  <si>
    <t xml:space="preserve">951 0113 0540099990 247 </t>
  </si>
  <si>
    <t xml:space="preserve">951 0113 0610029130 244 </t>
  </si>
  <si>
    <t xml:space="preserve">951 0113 0710029220 244 </t>
  </si>
  <si>
    <t xml:space="preserve">951 0200 0000000000 120 </t>
  </si>
  <si>
    <t xml:space="preserve">951 0200 0000000000 121 </t>
  </si>
  <si>
    <t xml:space="preserve">951 0200 0000000000 129 </t>
  </si>
  <si>
    <t xml:space="preserve">951 0200 0000000000 240 </t>
  </si>
  <si>
    <t xml:space="preserve">951 0200 0000000000 244 </t>
  </si>
  <si>
    <t>Мобилизационная и вневойсковая подготовка</t>
  </si>
  <si>
    <t xml:space="preserve">951 0203 0000000000 000 </t>
  </si>
  <si>
    <t xml:space="preserve">951 0203 0000000000 100 </t>
  </si>
  <si>
    <t xml:space="preserve">951 0203 0000000000 120 </t>
  </si>
  <si>
    <t xml:space="preserve">951 0203 0000000000 121 </t>
  </si>
  <si>
    <t xml:space="preserve">951 0203 0000000000 129 </t>
  </si>
  <si>
    <t xml:space="preserve">951 0203 0000000000 200 </t>
  </si>
  <si>
    <t xml:space="preserve">951 0203 0000000000 240 </t>
  </si>
  <si>
    <t xml:space="preserve">951 0203 0000000000 244 </t>
  </si>
  <si>
    <t xml:space="preserve">951 0203 9990051180 121 </t>
  </si>
  <si>
    <t xml:space="preserve">951 0203 9990051180 129 </t>
  </si>
  <si>
    <t xml:space="preserve">951 0203 9990051180 244 </t>
  </si>
  <si>
    <t xml:space="preserve">951 0300 0000000000 240 </t>
  </si>
  <si>
    <t xml:space="preserve">951 0300 0000000000 244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</si>
  <si>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</si>
  <si>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</si>
  <si>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951 0310 0000000000 200 </t>
  </si>
  <si>
    <t xml:space="preserve">951 0310 0000000000 240 </t>
  </si>
  <si>
    <t xml:space="preserve">951 0310 0000000000 244 </t>
  </si>
  <si>
    <t xml:space="preserve">951 0310 0310029170 244 </t>
  </si>
  <si>
    <t xml:space="preserve">951 0500 0000000000 240 </t>
  </si>
  <si>
    <t xml:space="preserve">951 0500 0000000000 244 </t>
  </si>
  <si>
    <t xml:space="preserve">951 0500 0000000000 247 </t>
  </si>
  <si>
    <t xml:space="preserve">951 0500 0000000000 540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</si>
  <si>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</si>
  <si>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951 0500 0000000000 810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</si>
  <si>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</si>
  <si>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951 0500 0000000000 811 </t>
  </si>
  <si>
    <t>Коммунальное хозяйство</t>
  </si>
  <si>
    <t xml:space="preserve">951 0502 0000000000 000 </t>
  </si>
  <si>
    <t xml:space="preserve">951 0502 0000000000 800 </t>
  </si>
  <si>
    <t xml:space="preserve">951 0502 0000000000 810 </t>
  </si>
  <si>
    <t xml:space="preserve">951 0502 0000000000 811 </t>
  </si>
  <si>
    <t xml:space="preserve">951 0502 05100S3660 811 </t>
  </si>
  <si>
    <t>Благоустройство</t>
  </si>
  <si>
    <t xml:space="preserve">951 0503 0000000000 000 </t>
  </si>
  <si>
    <t xml:space="preserve">951 0503 0000000000 200 </t>
  </si>
  <si>
    <t xml:space="preserve">951 0503 0000000000 240 </t>
  </si>
  <si>
    <t xml:space="preserve">951 0503 0000000000 244 </t>
  </si>
  <si>
    <t xml:space="preserve">951 0503 0000000000 247 </t>
  </si>
  <si>
    <t xml:space="preserve">951 0503 0520029071 247 </t>
  </si>
  <si>
    <t xml:space="preserve">951 0503 0520029080 244 </t>
  </si>
  <si>
    <t xml:space="preserve">951 0503 0520029090 244 </t>
  </si>
  <si>
    <t xml:space="preserve">951 0503 0520029100 244 </t>
  </si>
  <si>
    <t>Другие вопросы в области жилищно-коммунального хозяйства</t>
  </si>
  <si>
    <t xml:space="preserve">951 0505 0000000000 000 </t>
  </si>
  <si>
    <t xml:space="preserve">951 0505 0000000000 500 </t>
  </si>
  <si>
    <t xml:space="preserve">951 0505 0000000000 540 </t>
  </si>
  <si>
    <t xml:space="preserve">951 0505 9990089070 540 </t>
  </si>
  <si>
    <t xml:space="preserve">951 0700 0000000000 240 </t>
  </si>
  <si>
    <t xml:space="preserve">951 0700 0000000000 244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</si>
  <si>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</si>
  <si>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</si>
  <si>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951 0705 0000000000 200 </t>
  </si>
  <si>
    <t xml:space="preserve">951 0705 0000000000 240 </t>
  </si>
  <si>
    <t xml:space="preserve">951 0705 0000000000 244 </t>
  </si>
  <si>
    <t xml:space="preserve">951 0705 0120000190 244 </t>
  </si>
  <si>
    <t xml:space="preserve">951 0800 0000000000 240 </t>
  </si>
  <si>
    <t xml:space="preserve">951 0800 0000000000 244 </t>
  </si>
  <si>
    <t xml:space="preserve">951 0800 0000000000 540 </t>
  </si>
  <si>
    <t>Субсидии бюджетным учреждениям</t>
  </si>
  <si>
    <t xml:space="preserve">951 0800 0000000000 610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</si>
  <si>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</si>
  <si>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951 0800 0000000000 611 </t>
  </si>
  <si>
    <t>Субсидии бюджетным учреждениям на иные цели</t>
  </si>
  <si>
    <t xml:space="preserve">951 0800 0000000000 612 </t>
  </si>
  <si>
    <t>Культура</t>
  </si>
  <si>
    <t xml:space="preserve">951 0801 0000000000 000 </t>
  </si>
  <si>
    <t xml:space="preserve">951 0801 0000000000 200 </t>
  </si>
  <si>
    <t xml:space="preserve">951 0801 0000000000 240 </t>
  </si>
  <si>
    <t xml:space="preserve">951 0801 0000000000 244 </t>
  </si>
  <si>
    <t>Предоставление субсидий бюджетным, автономным учреждениям и иным некоммерческим организациям</t>
  </si>
  <si>
    <t xml:space="preserve">951 0801 0000000000 600 </t>
  </si>
  <si>
    <t xml:space="preserve">951 0801 0000000000 610 </t>
  </si>
  <si>
    <t xml:space="preserve">951 0801 0000000000 611 </t>
  </si>
  <si>
    <t xml:space="preserve">951 0801 0000000000 612 </t>
  </si>
  <si>
    <t xml:space="preserve">951 0801 0810000590 611 </t>
  </si>
  <si>
    <t xml:space="preserve">951 0801 0810029140 244 </t>
  </si>
  <si>
    <t xml:space="preserve">951 0801 0810029140 612 </t>
  </si>
  <si>
    <t xml:space="preserve">951 0801 0810029142 244 </t>
  </si>
  <si>
    <t xml:space="preserve">951 0801 0810029320 611 </t>
  </si>
  <si>
    <t>Другие вопросы в области культуры, кинематографии</t>
  </si>
  <si>
    <t xml:space="preserve">951 0804 0000000000 000 </t>
  </si>
  <si>
    <t xml:space="preserve">951 0804 0000000000 500 </t>
  </si>
  <si>
    <t xml:space="preserve">951 0804 0000000000 540 </t>
  </si>
  <si>
    <t xml:space="preserve">951 0804 9990089060 540 </t>
  </si>
  <si>
    <t>Публичные нормативные социальные выплаты гражданам</t>
  </si>
  <si>
    <t xml:space="preserve">951 1000 0000000000 310 </t>
  </si>
  <si>
    <t>Иные пенсии, социальные доплаты к пенсиям</t>
  </si>
  <si>
    <t xml:space="preserve">951 1000 0000000000 312 </t>
  </si>
  <si>
    <t xml:space="preserve">951 1000 0000000000 540 </t>
  </si>
  <si>
    <t>Пенсионное обеспечение</t>
  </si>
  <si>
    <t xml:space="preserve">951 1001 0000000000 000 </t>
  </si>
  <si>
    <t>Социальное обеспечение и иные выплаты населению</t>
  </si>
  <si>
    <t xml:space="preserve">951 1001 0000000000 300 </t>
  </si>
  <si>
    <t xml:space="preserve">951 1001 0000000000 310 </t>
  </si>
  <si>
    <t xml:space="preserve">951 1001 0000000000 312 </t>
  </si>
  <si>
    <t xml:space="preserve">951 1001 0910019010 312 </t>
  </si>
  <si>
    <t>Социальное обеспечение населения</t>
  </si>
  <si>
    <t xml:space="preserve">951 1003 0000000000 000 </t>
  </si>
  <si>
    <t xml:space="preserve">951 1003 0000000000 500 </t>
  </si>
  <si>
    <t xml:space="preserve">951 1003 0000000000 540 </t>
  </si>
  <si>
    <t xml:space="preserve">951 1003 0410089080 540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</si>
  <si>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</si>
  <si>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</si>
  <si>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</si>
  <si>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</si>
  <si>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</si>
  <si>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</si>
  <si>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</si>
  <si>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</si>
  <si>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520</t>
  </si>
  <si>
    <t>из них:</t>
  </si>
  <si>
    <t>Изменение остатков средств</t>
  </si>
  <si>
    <t>700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</si>
  <si>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</si>
  <si>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</si>
  <si>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</si>
  <si>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</si>
  <si>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</si>
  <si>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</si>
  <si>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</si>
  <si>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</si>
  <si>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</si>
  <si>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</si>
  <si>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</si>
  <si>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</si>
  <si>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</si>
  <si>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</si>
  <si>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C:\117M01.txt</t>
  </si>
  <si>
    <t>Доходы/EXPORT_SRC_CODE</t>
  </si>
  <si>
    <t>Доходы/PERIOD</t>
  </si>
  <si>
    <t>Источники внутреннего финансирования дефецита бюджетов</t>
  </si>
  <si>
    <t>951 01000000000000000</t>
  </si>
  <si>
    <t>Изменение  остатков средств на счетах  по учету  средств бюджета</t>
  </si>
  <si>
    <t>951 01050000000000000</t>
  </si>
  <si>
    <t>Увелечение остатков средств бюджетов</t>
  </si>
  <si>
    <t>710</t>
  </si>
  <si>
    <t>952 01050000000000500</t>
  </si>
  <si>
    <t>х</t>
  </si>
  <si>
    <t>Увелечение  прочих остатков средств  бюджетов</t>
  </si>
  <si>
    <t>951 01050200000000500</t>
  </si>
  <si>
    <t xml:space="preserve">Увелечение  прочих остатков денежных  средств  бюджетов </t>
  </si>
  <si>
    <t>951 01050201000000510</t>
  </si>
  <si>
    <t>увелечение прочих остатков денежных средств бюджетов сельских поселений</t>
  </si>
  <si>
    <t>951 01050201100000510</t>
  </si>
  <si>
    <t>Уменьшение остатков средств бюджетов</t>
  </si>
  <si>
    <t>720</t>
  </si>
  <si>
    <t>Уменьшение  прочих остатков средств  бюджетов</t>
  </si>
  <si>
    <t>951 01050200000000600</t>
  </si>
  <si>
    <t>Уменьшение  прочих остатков денежных  средств  бюджетов</t>
  </si>
  <si>
    <t>951 01050201000000610</t>
  </si>
  <si>
    <t>Уменьшение прочих остатков денежных средств бюджетов сельских поселений</t>
  </si>
  <si>
    <t>951 01050201100000610</t>
  </si>
  <si>
    <t>Глава Администрации Волошинского сельского поселения</t>
  </si>
  <si>
    <t>Бондаренко Андрей Иванович</t>
  </si>
  <si>
    <t>Заведующий сектором экономики и финансов</t>
  </si>
  <si>
    <t>Гуркина Галина Пантелеевна</t>
  </si>
  <si>
    <t>Главный бухгалтер</t>
  </si>
  <si>
    <t>Полиенко Лариса Владимировна</t>
  </si>
  <si>
    <t>16  " октября  2022 г.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</si>
</sst>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9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8"/>
      <name val="Arial Cyr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55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7" xfId="1" applyFont="1" applyBorder="1" applyAlignment="1" applyProtection="1">
      <alignment horizontal="center" vertical="center" wrapText="1"/>
    </xf>
    <xf numFmtId="0" fontId="2" fillId="0" borderId="29" xfId="1" applyFont="1" applyBorder="1" applyAlignment="1" applyProtection="1">
      <alignment horizontal="center" vertical="center" wrapText="1"/>
    </xf>
    <xf numFmtId="0" fontId="2" fillId="0" borderId="28" xfId="1" applyFont="1" applyBorder="1" applyAlignment="1" applyProtection="1">
      <alignment horizontal="center" vertical="center" wrapText="1"/>
    </xf>
    <xf numFmtId="49" fontId="2" fillId="0" borderId="29" xfId="1" applyNumberFormat="1" applyFont="1" applyBorder="1" applyAlignment="1" applyProtection="1">
      <alignment horizontal="center" vertical="center" wrapText="1"/>
    </xf>
    <xf numFmtId="49" fontId="2" fillId="0" borderId="30" xfId="1" applyNumberFormat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36" xfId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2" fillId="0" borderId="32" xfId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6" xfId="1" applyNumberFormat="1" applyFont="1" applyBorder="1" applyAlignment="1" applyProtection="1">
      <alignment horizontal="center" vertical="center" wrapText="1"/>
    </xf>
    <xf numFmtId="0" fontId="2" fillId="0" borderId="27" xfId="1" applyFont="1" applyBorder="1" applyAlignment="1" applyProtection="1">
      <alignment horizontal="center" vertical="center"/>
    </xf>
    <xf numFmtId="0" fontId="2" fillId="0" borderId="1" xfId="1" applyFont="1" applyBorder="1" applyAlignment="1" applyProtection="1">
      <alignment horizontal="center" vertical="center"/>
    </xf>
    <xf numFmtId="0" fontId="2" fillId="0" borderId="18" xfId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>
      <alignment horizontal="center" vertical="center"/>
    </xf>
    <xf numFmtId="49" fontId="2" fillId="0" borderId="18" xfId="1" applyNumberFormat="1" applyFont="1" applyBorder="1" applyAlignment="1" applyProtection="1">
      <alignment horizontal="center" vertical="center"/>
    </xf>
    <xf numFmtId="49" fontId="2" fillId="0" borderId="20" xfId="1" applyNumberFormat="1" applyFont="1" applyBorder="1" applyAlignment="1" applyProtection="1">
      <alignment horizontal="center" vertical="center"/>
    </xf>
    <xf numFmtId="49" fontId="4" fillId="0" borderId="46" xfId="1" applyNumberFormat="1" applyFont="1" applyBorder="1" applyAlignment="1" applyProtection="1">
      <alignment horizontal="left" wrapText="1"/>
    </xf>
    <xf numFmtId="49" fontId="4" fillId="0" borderId="22" xfId="1" applyNumberFormat="1" applyFont="1" applyBorder="1" applyAlignment="1" applyProtection="1">
      <alignment horizontal="center" wrapText="1"/>
    </xf>
    <xf numFmtId="49" fontId="4" fillId="0" borderId="24" xfId="1" applyNumberFormat="1" applyFont="1" applyBorder="1" applyAlignment="1" applyProtection="1">
      <alignment horizontal="center" wrapText="1"/>
    </xf>
    <xf numFmtId="4" fontId="4" fillId="0" borderId="24" xfId="1" applyNumberFormat="1" applyFont="1" applyBorder="1" applyAlignment="1" applyProtection="1">
      <alignment horizontal="right"/>
    </xf>
    <xf numFmtId="4" fontId="4" fillId="0" borderId="38" xfId="1" applyNumberFormat="1" applyFont="1" applyBorder="1" applyAlignment="1" applyProtection="1">
      <alignment horizontal="right"/>
    </xf>
    <xf numFmtId="0" fontId="2" fillId="0" borderId="45" xfId="1" applyFont="1" applyBorder="1" applyAlignment="1" applyProtection="1">
      <alignment horizontal="left"/>
    </xf>
    <xf numFmtId="0" fontId="2" fillId="0" borderId="27" xfId="1" applyFont="1" applyBorder="1" applyAlignment="1" applyProtection="1">
      <alignment horizontal="center"/>
    </xf>
    <xf numFmtId="0" fontId="2" fillId="0" borderId="29" xfId="1" applyFont="1" applyBorder="1" applyAlignment="1" applyProtection="1">
      <alignment horizontal="center"/>
    </xf>
    <xf numFmtId="49" fontId="2" fillId="0" borderId="29" xfId="1" applyNumberFormat="1" applyFont="1" applyBorder="1" applyAlignment="1" applyProtection="1">
      <alignment horizontal="center"/>
    </xf>
    <xf numFmtId="49" fontId="2" fillId="0" borderId="30" xfId="1" applyNumberFormat="1" applyFont="1" applyBorder="1" applyAlignment="1" applyProtection="1">
      <alignment horizontal="center"/>
    </xf>
    <xf numFmtId="49" fontId="4" fillId="0" borderId="31" xfId="1" applyNumberFormat="1" applyFont="1" applyBorder="1" applyAlignment="1" applyProtection="1">
      <alignment horizontal="left" wrapText="1"/>
    </xf>
    <xf numFmtId="49" fontId="4" fillId="0" borderId="14" xfId="1" applyNumberFormat="1" applyFont="1" applyBorder="1" applyAlignment="1" applyProtection="1">
      <alignment horizontal="center" wrapText="1"/>
    </xf>
    <xf numFmtId="49" fontId="4" fillId="0" borderId="15" xfId="1" applyNumberFormat="1" applyFont="1" applyBorder="1" applyAlignment="1" applyProtection="1">
      <alignment horizontal="center" wrapText="1"/>
    </xf>
    <xf numFmtId="4" fontId="4" fillId="0" borderId="15" xfId="1" applyNumberFormat="1" applyFont="1" applyBorder="1" applyAlignment="1" applyProtection="1">
      <alignment horizontal="right"/>
    </xf>
    <xf numFmtId="4" fontId="4" fillId="0" borderId="16" xfId="1" applyNumberFormat="1" applyFont="1" applyBorder="1" applyAlignment="1" applyProtection="1">
      <alignment horizontal="right"/>
    </xf>
    <xf numFmtId="49" fontId="2" fillId="0" borderId="29" xfId="1" applyNumberFormat="1" applyFont="1" applyBorder="1" applyAlignment="1" applyProtection="1">
      <alignment horizontal="right"/>
    </xf>
    <xf numFmtId="49" fontId="2" fillId="0" borderId="30" xfId="1" applyNumberFormat="1" applyFont="1" applyBorder="1" applyAlignment="1" applyProtection="1">
      <alignment horizontal="right"/>
    </xf>
    <xf numFmtId="49" fontId="4" fillId="0" borderId="44" xfId="1" applyNumberFormat="1" applyFont="1" applyBorder="1" applyAlignment="1" applyProtection="1">
      <alignment horizontal="left" wrapText="1"/>
    </xf>
    <xf numFmtId="49" fontId="4" fillId="0" borderId="27" xfId="1" applyNumberFormat="1" applyFont="1" applyBorder="1" applyAlignment="1" applyProtection="1">
      <alignment horizontal="center" wrapText="1"/>
    </xf>
    <xf numFmtId="49" fontId="4" fillId="0" borderId="25" xfId="1" applyNumberFormat="1" applyFont="1" applyBorder="1" applyAlignment="1" applyProtection="1">
      <alignment horizontal="center" wrapText="1"/>
    </xf>
    <xf numFmtId="0" fontId="6" fillId="0" borderId="15" xfId="1" applyFont="1" applyFill="1" applyBorder="1" applyAlignment="1">
      <alignment horizontal="center" wrapText="1"/>
    </xf>
    <xf numFmtId="4" fontId="7" fillId="0" borderId="24" xfId="0" applyNumberFormat="1" applyFont="1" applyBorder="1" applyAlignment="1" applyProtection="1">
      <alignment horizontal="right"/>
    </xf>
    <xf numFmtId="4" fontId="4" fillId="0" borderId="38" xfId="1" applyNumberFormat="1" applyFont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left" wrapText="1"/>
    </xf>
    <xf numFmtId="49" fontId="2" fillId="0" borderId="22" xfId="1" applyNumberFormat="1" applyFont="1" applyBorder="1" applyAlignment="1" applyProtection="1">
      <alignment horizontal="center" wrapText="1"/>
    </xf>
    <xf numFmtId="49" fontId="8" fillId="0" borderId="24" xfId="1" applyNumberFormat="1" applyFont="1" applyBorder="1" applyAlignment="1" applyProtection="1">
      <alignment horizontal="center" wrapText="1"/>
    </xf>
    <xf numFmtId="4" fontId="8" fillId="0" borderId="24" xfId="1" applyNumberFormat="1" applyFont="1" applyBorder="1" applyAlignment="1" applyProtection="1">
      <alignment horizontal="right"/>
    </xf>
    <xf numFmtId="4" fontId="2" fillId="0" borderId="38" xfId="1" applyNumberFormat="1" applyFont="1" applyBorder="1" applyAlignment="1" applyProtection="1">
      <alignment horizontal="right"/>
    </xf>
    <xf numFmtId="49" fontId="2" fillId="0" borderId="47" xfId="1" applyNumberFormat="1" applyFont="1" applyBorder="1" applyAlignment="1" applyProtection="1">
      <alignment horizontal="left" wrapText="1"/>
    </xf>
    <xf numFmtId="49" fontId="2" fillId="0" borderId="24" xfId="1" applyNumberFormat="1" applyFont="1" applyBorder="1" applyAlignment="1" applyProtection="1">
      <alignment horizontal="center" wrapText="1"/>
    </xf>
    <xf numFmtId="4" fontId="8" fillId="0" borderId="15" xfId="0" applyNumberFormat="1" applyFont="1" applyBorder="1" applyAlignment="1" applyProtection="1">
      <alignment horizontal="right"/>
    </xf>
    <xf numFmtId="4" fontId="2" fillId="0" borderId="24" xfId="1" applyNumberFormat="1" applyFont="1" applyBorder="1" applyAlignment="1" applyProtection="1">
      <alignment horizontal="right"/>
    </xf>
    <xf numFmtId="0" fontId="5" fillId="0" borderId="0" xfId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95250</xdr:rowOff>
    </xdr:from>
    <xdr:to>
      <xdr:col>0</xdr:col>
      <xdr:colOff>0</xdr:colOff>
      <xdr:row>29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4381500"/>
          <a:ext cx="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6"/>
  <sheetViews>
    <sheetView showGridLines="0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88"/>
      <c r="B1" s="88"/>
      <c r="C1" s="88"/>
      <c r="D1" s="88"/>
      <c r="E1" s="2"/>
      <c r="F1" s="2"/>
    </row>
    <row r="2" spans="1:6" ht="16.899999999999999" customHeight="1" x14ac:dyDescent="0.25">
      <c r="A2" s="88" t="s">
        <v>0</v>
      </c>
      <c r="B2" s="88"/>
      <c r="C2" s="88"/>
      <c r="D2" s="88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89" t="s">
        <v>5</v>
      </c>
      <c r="B4" s="89"/>
      <c r="C4" s="89"/>
      <c r="D4" s="89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x14ac:dyDescent="0.2">
      <c r="A6" s="11" t="s">
        <v>8</v>
      </c>
      <c r="B6" s="90" t="s">
        <v>15</v>
      </c>
      <c r="C6" s="91"/>
      <c r="D6" s="91"/>
      <c r="E6" s="3" t="s">
        <v>9</v>
      </c>
      <c r="F6" s="10" t="s">
        <v>19</v>
      </c>
    </row>
    <row r="7" spans="1:6" x14ac:dyDescent="0.2">
      <c r="A7" s="11" t="s">
        <v>10</v>
      </c>
      <c r="B7" s="92" t="s">
        <v>16</v>
      </c>
      <c r="C7" s="92"/>
      <c r="D7" s="92"/>
      <c r="E7" s="3" t="s">
        <v>11</v>
      </c>
      <c r="F7" s="12" t="s">
        <v>20</v>
      </c>
    </row>
    <row r="8" spans="1:6" x14ac:dyDescent="0.2">
      <c r="A8" s="11" t="s">
        <v>12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13</v>
      </c>
      <c r="F9" s="16" t="s">
        <v>14</v>
      </c>
    </row>
    <row r="10" spans="1:6" ht="20.25" customHeight="1" x14ac:dyDescent="0.25">
      <c r="A10" s="88" t="s">
        <v>21</v>
      </c>
      <c r="B10" s="88"/>
      <c r="C10" s="88"/>
      <c r="D10" s="88"/>
      <c r="E10" s="1"/>
      <c r="F10" s="17"/>
    </row>
    <row r="11" spans="1:6" ht="4.1500000000000004" customHeight="1" x14ac:dyDescent="0.2">
      <c r="A11" s="82" t="s">
        <v>22</v>
      </c>
      <c r="B11" s="76" t="s">
        <v>23</v>
      </c>
      <c r="C11" s="76" t="s">
        <v>24</v>
      </c>
      <c r="D11" s="79" t="s">
        <v>25</v>
      </c>
      <c r="E11" s="79" t="s">
        <v>26</v>
      </c>
      <c r="F11" s="85" t="s">
        <v>27</v>
      </c>
    </row>
    <row r="12" spans="1:6" ht="3.6" customHeight="1" x14ac:dyDescent="0.2">
      <c r="A12" s="83"/>
      <c r="B12" s="77"/>
      <c r="C12" s="77"/>
      <c r="D12" s="80"/>
      <c r="E12" s="80"/>
      <c r="F12" s="86"/>
    </row>
    <row r="13" spans="1:6" ht="3" customHeight="1" x14ac:dyDescent="0.2">
      <c r="A13" s="83"/>
      <c r="B13" s="77"/>
      <c r="C13" s="77"/>
      <c r="D13" s="80"/>
      <c r="E13" s="80"/>
      <c r="F13" s="86"/>
    </row>
    <row r="14" spans="1:6" ht="3" customHeight="1" x14ac:dyDescent="0.2">
      <c r="A14" s="83"/>
      <c r="B14" s="77"/>
      <c r="C14" s="77"/>
      <c r="D14" s="80"/>
      <c r="E14" s="80"/>
      <c r="F14" s="86"/>
    </row>
    <row r="15" spans="1:6" ht="3" customHeight="1" x14ac:dyDescent="0.2">
      <c r="A15" s="83"/>
      <c r="B15" s="77"/>
      <c r="C15" s="77"/>
      <c r="D15" s="80"/>
      <c r="E15" s="80"/>
      <c r="F15" s="86"/>
    </row>
    <row r="16" spans="1:6" ht="3" customHeight="1" x14ac:dyDescent="0.2">
      <c r="A16" s="83"/>
      <c r="B16" s="77"/>
      <c r="C16" s="77"/>
      <c r="D16" s="80"/>
      <c r="E16" s="80"/>
      <c r="F16" s="86"/>
    </row>
    <row r="17" spans="1:6" ht="23.45" customHeight="1" x14ac:dyDescent="0.2">
      <c r="A17" s="84"/>
      <c r="B17" s="78"/>
      <c r="C17" s="78"/>
      <c r="D17" s="81"/>
      <c r="E17" s="81"/>
      <c r="F17" s="87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15843400</v>
      </c>
      <c r="E19" s="28">
        <v>11337439.189999999</v>
      </c>
      <c r="F19" s="27">
        <f>IF(OR(D19="-",IF(E19="-",0,E19)&gt;=IF(D19="-",0,D19)),"-",IF(D19="-",0,D19)-IF(E19="-",0,E19))</f>
        <v>4505960.8100000005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7528100</v>
      </c>
      <c r="E21" s="37">
        <v>4518858.2300000004</v>
      </c>
      <c r="F21" s="38">
        <f t="shared" ref="F21:F52" si="0">IF(OR(D21="-",IF(E21="-",0,E21)&gt;=IF(D21="-",0,D21)),"-",IF(D21="-",0,D21)-IF(E21="-",0,E21))</f>
        <v>3009241.7699999996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1485500</v>
      </c>
      <c r="E22" s="37">
        <v>1162875.6000000001</v>
      </c>
      <c r="F22" s="38">
        <f t="shared" si="0"/>
        <v>322624.39999999991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1485500</v>
      </c>
      <c r="E23" s="37">
        <v>1162875.6000000001</v>
      </c>
      <c r="F23" s="38">
        <f t="shared" si="0"/>
        <v>322624.39999999991</v>
      </c>
    </row>
    <row r="24" spans="1:6" ht="67.5" x14ac:dyDescent="0.2">
      <c r="A24" s="39" t="s">
        <v>41</v>
      </c>
      <c r="B24" s="35" t="s">
        <v>32</v>
      </c>
      <c r="C24" s="36" t="s">
        <v>42</v>
      </c>
      <c r="D24" s="37">
        <v>1485500</v>
      </c>
      <c r="E24" s="37">
        <v>1112352.26</v>
      </c>
      <c r="F24" s="38">
        <f t="shared" si="0"/>
        <v>373147.74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 t="s">
        <v>45</v>
      </c>
      <c r="E25" s="37">
        <v>1109913.93</v>
      </c>
      <c r="F25" s="38" t="str">
        <f t="shared" si="0"/>
        <v>-</v>
      </c>
    </row>
    <row r="26" spans="1:6" ht="67.5" x14ac:dyDescent="0.2">
      <c r="A26" s="39" t="s">
        <v>46</v>
      </c>
      <c r="B26" s="35" t="s">
        <v>32</v>
      </c>
      <c r="C26" s="36" t="s">
        <v>47</v>
      </c>
      <c r="D26" s="37" t="s">
        <v>45</v>
      </c>
      <c r="E26" s="37">
        <v>2222.38</v>
      </c>
      <c r="F26" s="38" t="str">
        <f t="shared" si="0"/>
        <v>-</v>
      </c>
    </row>
    <row r="27" spans="1:6" ht="90" x14ac:dyDescent="0.2">
      <c r="A27" s="39" t="s">
        <v>48</v>
      </c>
      <c r="B27" s="35" t="s">
        <v>32</v>
      </c>
      <c r="C27" s="36" t="s">
        <v>49</v>
      </c>
      <c r="D27" s="37" t="s">
        <v>45</v>
      </c>
      <c r="E27" s="37">
        <v>215.95</v>
      </c>
      <c r="F27" s="38" t="str">
        <f t="shared" si="0"/>
        <v>-</v>
      </c>
    </row>
    <row r="28" spans="1:6" ht="33.75" x14ac:dyDescent="0.2">
      <c r="A28" s="34" t="s">
        <v>50</v>
      </c>
      <c r="B28" s="35" t="s">
        <v>32</v>
      </c>
      <c r="C28" s="36" t="s">
        <v>51</v>
      </c>
      <c r="D28" s="37" t="s">
        <v>45</v>
      </c>
      <c r="E28" s="37">
        <v>37923.339999999997</v>
      </c>
      <c r="F28" s="38" t="str">
        <f t="shared" si="0"/>
        <v>-</v>
      </c>
    </row>
    <row r="29" spans="1:6" ht="67.5" x14ac:dyDescent="0.2">
      <c r="A29" s="34" t="s">
        <v>52</v>
      </c>
      <c r="B29" s="35" t="s">
        <v>32</v>
      </c>
      <c r="C29" s="36" t="s">
        <v>53</v>
      </c>
      <c r="D29" s="37" t="s">
        <v>45</v>
      </c>
      <c r="E29" s="37">
        <v>37794.42</v>
      </c>
      <c r="F29" s="38" t="str">
        <f t="shared" si="0"/>
        <v>-</v>
      </c>
    </row>
    <row r="30" spans="1:6" ht="45" x14ac:dyDescent="0.2">
      <c r="A30" s="34" t="s">
        <v>54</v>
      </c>
      <c r="B30" s="35" t="s">
        <v>32</v>
      </c>
      <c r="C30" s="36" t="s">
        <v>55</v>
      </c>
      <c r="D30" s="37" t="s">
        <v>45</v>
      </c>
      <c r="E30" s="37">
        <v>128.91999999999999</v>
      </c>
      <c r="F30" s="38" t="str">
        <f t="shared" si="0"/>
        <v>-</v>
      </c>
    </row>
    <row r="31" spans="1:6" ht="78.75" x14ac:dyDescent="0.2">
      <c r="A31" s="39" t="s">
        <v>56</v>
      </c>
      <c r="B31" s="35" t="s">
        <v>32</v>
      </c>
      <c r="C31" s="36" t="s">
        <v>57</v>
      </c>
      <c r="D31" s="37" t="s">
        <v>45</v>
      </c>
      <c r="E31" s="37">
        <v>12600</v>
      </c>
      <c r="F31" s="38" t="str">
        <f t="shared" si="0"/>
        <v>-</v>
      </c>
    </row>
    <row r="32" spans="1:6" ht="101.25" x14ac:dyDescent="0.2">
      <c r="A32" s="39" t="s">
        <v>58</v>
      </c>
      <c r="B32" s="35" t="s">
        <v>32</v>
      </c>
      <c r="C32" s="36" t="s">
        <v>59</v>
      </c>
      <c r="D32" s="37" t="s">
        <v>45</v>
      </c>
      <c r="E32" s="37">
        <v>12600</v>
      </c>
      <c r="F32" s="38" t="str">
        <f t="shared" si="0"/>
        <v>-</v>
      </c>
    </row>
    <row r="33" spans="1:6" x14ac:dyDescent="0.2">
      <c r="A33" s="34" t="s">
        <v>60</v>
      </c>
      <c r="B33" s="35" t="s">
        <v>32</v>
      </c>
      <c r="C33" s="36" t="s">
        <v>61</v>
      </c>
      <c r="D33" s="37">
        <v>2167300</v>
      </c>
      <c r="E33" s="37">
        <v>2181088.61</v>
      </c>
      <c r="F33" s="38" t="str">
        <f t="shared" si="0"/>
        <v>-</v>
      </c>
    </row>
    <row r="34" spans="1:6" x14ac:dyDescent="0.2">
      <c r="A34" s="34" t="s">
        <v>62</v>
      </c>
      <c r="B34" s="35" t="s">
        <v>32</v>
      </c>
      <c r="C34" s="36" t="s">
        <v>63</v>
      </c>
      <c r="D34" s="37">
        <v>2167300</v>
      </c>
      <c r="E34" s="37">
        <v>2181088.61</v>
      </c>
      <c r="F34" s="38" t="str">
        <f t="shared" si="0"/>
        <v>-</v>
      </c>
    </row>
    <row r="35" spans="1:6" x14ac:dyDescent="0.2">
      <c r="A35" s="34" t="s">
        <v>62</v>
      </c>
      <c r="B35" s="35" t="s">
        <v>32</v>
      </c>
      <c r="C35" s="36" t="s">
        <v>64</v>
      </c>
      <c r="D35" s="37">
        <v>2167300</v>
      </c>
      <c r="E35" s="37">
        <v>2181088.61</v>
      </c>
      <c r="F35" s="38" t="str">
        <f t="shared" si="0"/>
        <v>-</v>
      </c>
    </row>
    <row r="36" spans="1:6" ht="45" x14ac:dyDescent="0.2">
      <c r="A36" s="34" t="s">
        <v>65</v>
      </c>
      <c r="B36" s="35" t="s">
        <v>32</v>
      </c>
      <c r="C36" s="36" t="s">
        <v>66</v>
      </c>
      <c r="D36" s="37" t="s">
        <v>45</v>
      </c>
      <c r="E36" s="37">
        <v>2176371.2799999998</v>
      </c>
      <c r="F36" s="38" t="str">
        <f t="shared" si="0"/>
        <v>-</v>
      </c>
    </row>
    <row r="37" spans="1:6" ht="22.5" x14ac:dyDescent="0.2">
      <c r="A37" s="34" t="s">
        <v>67</v>
      </c>
      <c r="B37" s="35" t="s">
        <v>32</v>
      </c>
      <c r="C37" s="36" t="s">
        <v>68</v>
      </c>
      <c r="D37" s="37" t="s">
        <v>45</v>
      </c>
      <c r="E37" s="37">
        <v>4717.33</v>
      </c>
      <c r="F37" s="38" t="str">
        <f t="shared" si="0"/>
        <v>-</v>
      </c>
    </row>
    <row r="38" spans="1:6" x14ac:dyDescent="0.2">
      <c r="A38" s="34" t="s">
        <v>69</v>
      </c>
      <c r="B38" s="35" t="s">
        <v>32</v>
      </c>
      <c r="C38" s="36" t="s">
        <v>70</v>
      </c>
      <c r="D38" s="37">
        <v>3816400</v>
      </c>
      <c r="E38" s="37">
        <v>1096455.94</v>
      </c>
      <c r="F38" s="38">
        <f t="shared" si="0"/>
        <v>2719944.06</v>
      </c>
    </row>
    <row r="39" spans="1:6" x14ac:dyDescent="0.2">
      <c r="A39" s="34" t="s">
        <v>71</v>
      </c>
      <c r="B39" s="35" t="s">
        <v>32</v>
      </c>
      <c r="C39" s="36" t="s">
        <v>72</v>
      </c>
      <c r="D39" s="37">
        <v>228000</v>
      </c>
      <c r="E39" s="37">
        <v>33389.760000000002</v>
      </c>
      <c r="F39" s="38">
        <f t="shared" si="0"/>
        <v>194610.24</v>
      </c>
    </row>
    <row r="40" spans="1:6" ht="33.75" x14ac:dyDescent="0.2">
      <c r="A40" s="34" t="s">
        <v>73</v>
      </c>
      <c r="B40" s="35" t="s">
        <v>32</v>
      </c>
      <c r="C40" s="36" t="s">
        <v>74</v>
      </c>
      <c r="D40" s="37">
        <v>228000</v>
      </c>
      <c r="E40" s="37">
        <v>33389.760000000002</v>
      </c>
      <c r="F40" s="38">
        <f t="shared" si="0"/>
        <v>194610.24</v>
      </c>
    </row>
    <row r="41" spans="1:6" ht="67.5" x14ac:dyDescent="0.2">
      <c r="A41" s="34" t="s">
        <v>75</v>
      </c>
      <c r="B41" s="35" t="s">
        <v>32</v>
      </c>
      <c r="C41" s="36" t="s">
        <v>76</v>
      </c>
      <c r="D41" s="37" t="s">
        <v>45</v>
      </c>
      <c r="E41" s="37">
        <v>32744.69</v>
      </c>
      <c r="F41" s="38" t="str">
        <f t="shared" si="0"/>
        <v>-</v>
      </c>
    </row>
    <row r="42" spans="1:6" ht="45" x14ac:dyDescent="0.2">
      <c r="A42" s="34" t="s">
        <v>77</v>
      </c>
      <c r="B42" s="35" t="s">
        <v>32</v>
      </c>
      <c r="C42" s="36" t="s">
        <v>78</v>
      </c>
      <c r="D42" s="37" t="s">
        <v>45</v>
      </c>
      <c r="E42" s="37">
        <v>645.07000000000005</v>
      </c>
      <c r="F42" s="38" t="str">
        <f t="shared" si="0"/>
        <v>-</v>
      </c>
    </row>
    <row r="43" spans="1:6" x14ac:dyDescent="0.2">
      <c r="A43" s="34" t="s">
        <v>79</v>
      </c>
      <c r="B43" s="35" t="s">
        <v>32</v>
      </c>
      <c r="C43" s="36" t="s">
        <v>80</v>
      </c>
      <c r="D43" s="37">
        <v>3588400</v>
      </c>
      <c r="E43" s="37">
        <v>1063066.18</v>
      </c>
      <c r="F43" s="38">
        <f t="shared" si="0"/>
        <v>2525333.8200000003</v>
      </c>
    </row>
    <row r="44" spans="1:6" x14ac:dyDescent="0.2">
      <c r="A44" s="34" t="s">
        <v>81</v>
      </c>
      <c r="B44" s="35" t="s">
        <v>32</v>
      </c>
      <c r="C44" s="36" t="s">
        <v>82</v>
      </c>
      <c r="D44" s="37">
        <v>826700</v>
      </c>
      <c r="E44" s="37">
        <v>654180.03</v>
      </c>
      <c r="F44" s="38">
        <f t="shared" si="0"/>
        <v>172519.96999999997</v>
      </c>
    </row>
    <row r="45" spans="1:6" ht="33.75" x14ac:dyDescent="0.2">
      <c r="A45" s="34" t="s">
        <v>83</v>
      </c>
      <c r="B45" s="35" t="s">
        <v>32</v>
      </c>
      <c r="C45" s="36" t="s">
        <v>84</v>
      </c>
      <c r="D45" s="37">
        <v>826700</v>
      </c>
      <c r="E45" s="37">
        <v>654180.03</v>
      </c>
      <c r="F45" s="38">
        <f t="shared" si="0"/>
        <v>172519.96999999997</v>
      </c>
    </row>
    <row r="46" spans="1:6" x14ac:dyDescent="0.2">
      <c r="A46" s="34" t="s">
        <v>85</v>
      </c>
      <c r="B46" s="35" t="s">
        <v>32</v>
      </c>
      <c r="C46" s="36" t="s">
        <v>86</v>
      </c>
      <c r="D46" s="37">
        <v>2761700</v>
      </c>
      <c r="E46" s="37">
        <v>408886.15</v>
      </c>
      <c r="F46" s="38">
        <f t="shared" si="0"/>
        <v>2352813.85</v>
      </c>
    </row>
    <row r="47" spans="1:6" ht="33.75" x14ac:dyDescent="0.2">
      <c r="A47" s="34" t="s">
        <v>87</v>
      </c>
      <c r="B47" s="35" t="s">
        <v>32</v>
      </c>
      <c r="C47" s="36" t="s">
        <v>88</v>
      </c>
      <c r="D47" s="37">
        <v>2761700</v>
      </c>
      <c r="E47" s="37">
        <v>408886.15</v>
      </c>
      <c r="F47" s="38">
        <f t="shared" si="0"/>
        <v>2352813.85</v>
      </c>
    </row>
    <row r="48" spans="1:6" x14ac:dyDescent="0.2">
      <c r="A48" s="34" t="s">
        <v>89</v>
      </c>
      <c r="B48" s="35" t="s">
        <v>32</v>
      </c>
      <c r="C48" s="36" t="s">
        <v>90</v>
      </c>
      <c r="D48" s="37">
        <v>21300</v>
      </c>
      <c r="E48" s="37">
        <v>9210</v>
      </c>
      <c r="F48" s="38">
        <f t="shared" si="0"/>
        <v>12090</v>
      </c>
    </row>
    <row r="49" spans="1:6" ht="45" x14ac:dyDescent="0.2">
      <c r="A49" s="34" t="s">
        <v>91</v>
      </c>
      <c r="B49" s="35" t="s">
        <v>32</v>
      </c>
      <c r="C49" s="36" t="s">
        <v>92</v>
      </c>
      <c r="D49" s="37">
        <v>21300</v>
      </c>
      <c r="E49" s="37">
        <v>9210</v>
      </c>
      <c r="F49" s="38">
        <f t="shared" si="0"/>
        <v>12090</v>
      </c>
    </row>
    <row r="50" spans="1:6" ht="67.5" x14ac:dyDescent="0.2">
      <c r="A50" s="34" t="s">
        <v>93</v>
      </c>
      <c r="B50" s="35" t="s">
        <v>32</v>
      </c>
      <c r="C50" s="36" t="s">
        <v>94</v>
      </c>
      <c r="D50" s="37">
        <v>21300</v>
      </c>
      <c r="E50" s="37">
        <v>9210</v>
      </c>
      <c r="F50" s="38">
        <f t="shared" si="0"/>
        <v>12090</v>
      </c>
    </row>
    <row r="51" spans="1:6" ht="67.5" x14ac:dyDescent="0.2">
      <c r="A51" s="34" t="s">
        <v>93</v>
      </c>
      <c r="B51" s="35" t="s">
        <v>32</v>
      </c>
      <c r="C51" s="36" t="s">
        <v>95</v>
      </c>
      <c r="D51" s="37" t="s">
        <v>45</v>
      </c>
      <c r="E51" s="37">
        <v>9210</v>
      </c>
      <c r="F51" s="38" t="str">
        <f t="shared" si="0"/>
        <v>-</v>
      </c>
    </row>
    <row r="52" spans="1:6" ht="33.75" x14ac:dyDescent="0.2">
      <c r="A52" s="34" t="s">
        <v>96</v>
      </c>
      <c r="B52" s="35" t="s">
        <v>32</v>
      </c>
      <c r="C52" s="36" t="s">
        <v>97</v>
      </c>
      <c r="D52" s="37">
        <v>8200</v>
      </c>
      <c r="E52" s="37">
        <v>6566.91</v>
      </c>
      <c r="F52" s="38">
        <f t="shared" si="0"/>
        <v>1633.0900000000001</v>
      </c>
    </row>
    <row r="53" spans="1:6" ht="78.75" x14ac:dyDescent="0.2">
      <c r="A53" s="39" t="s">
        <v>98</v>
      </c>
      <c r="B53" s="35" t="s">
        <v>32</v>
      </c>
      <c r="C53" s="36" t="s">
        <v>99</v>
      </c>
      <c r="D53" s="37">
        <v>8200</v>
      </c>
      <c r="E53" s="37">
        <v>6566.91</v>
      </c>
      <c r="F53" s="38">
        <f t="shared" ref="F53:F84" si="1">IF(OR(D53="-",IF(E53="-",0,E53)&gt;=IF(D53="-",0,D53)),"-",IF(D53="-",0,D53)-IF(E53="-",0,E53))</f>
        <v>1633.0900000000001</v>
      </c>
    </row>
    <row r="54" spans="1:6" ht="67.5" x14ac:dyDescent="0.2">
      <c r="A54" s="39" t="s">
        <v>100</v>
      </c>
      <c r="B54" s="35" t="s">
        <v>32</v>
      </c>
      <c r="C54" s="36" t="s">
        <v>101</v>
      </c>
      <c r="D54" s="37">
        <v>8200</v>
      </c>
      <c r="E54" s="37">
        <v>6566.91</v>
      </c>
      <c r="F54" s="38">
        <f t="shared" si="1"/>
        <v>1633.0900000000001</v>
      </c>
    </row>
    <row r="55" spans="1:6" ht="67.5" x14ac:dyDescent="0.2">
      <c r="A55" s="34" t="s">
        <v>102</v>
      </c>
      <c r="B55" s="35" t="s">
        <v>32</v>
      </c>
      <c r="C55" s="36" t="s">
        <v>103</v>
      </c>
      <c r="D55" s="37">
        <v>8200</v>
      </c>
      <c r="E55" s="37">
        <v>6566.91</v>
      </c>
      <c r="F55" s="38">
        <f t="shared" si="1"/>
        <v>1633.0900000000001</v>
      </c>
    </row>
    <row r="56" spans="1:6" ht="22.5" x14ac:dyDescent="0.2">
      <c r="A56" s="34" t="s">
        <v>104</v>
      </c>
      <c r="B56" s="35" t="s">
        <v>32</v>
      </c>
      <c r="C56" s="36" t="s">
        <v>105</v>
      </c>
      <c r="D56" s="37">
        <v>4800</v>
      </c>
      <c r="E56" s="37">
        <v>34196.1</v>
      </c>
      <c r="F56" s="38" t="str">
        <f t="shared" si="1"/>
        <v>-</v>
      </c>
    </row>
    <row r="57" spans="1:6" x14ac:dyDescent="0.2">
      <c r="A57" s="34" t="s">
        <v>106</v>
      </c>
      <c r="B57" s="35" t="s">
        <v>32</v>
      </c>
      <c r="C57" s="36" t="s">
        <v>107</v>
      </c>
      <c r="D57" s="37">
        <v>4800</v>
      </c>
      <c r="E57" s="37">
        <v>34196.1</v>
      </c>
      <c r="F57" s="38" t="str">
        <f t="shared" si="1"/>
        <v>-</v>
      </c>
    </row>
    <row r="58" spans="1:6" x14ac:dyDescent="0.2">
      <c r="A58" s="34" t="s">
        <v>108</v>
      </c>
      <c r="B58" s="35" t="s">
        <v>32</v>
      </c>
      <c r="C58" s="36" t="s">
        <v>109</v>
      </c>
      <c r="D58" s="37">
        <v>4800</v>
      </c>
      <c r="E58" s="37">
        <v>34196.1</v>
      </c>
      <c r="F58" s="38" t="str">
        <f t="shared" si="1"/>
        <v>-</v>
      </c>
    </row>
    <row r="59" spans="1:6" ht="22.5" x14ac:dyDescent="0.2">
      <c r="A59" s="34" t="s">
        <v>110</v>
      </c>
      <c r="B59" s="35" t="s">
        <v>32</v>
      </c>
      <c r="C59" s="36" t="s">
        <v>111</v>
      </c>
      <c r="D59" s="37">
        <v>4800</v>
      </c>
      <c r="E59" s="37">
        <v>34196.1</v>
      </c>
      <c r="F59" s="38" t="str">
        <f t="shared" si="1"/>
        <v>-</v>
      </c>
    </row>
    <row r="60" spans="1:6" x14ac:dyDescent="0.2">
      <c r="A60" s="34" t="s">
        <v>112</v>
      </c>
      <c r="B60" s="35" t="s">
        <v>32</v>
      </c>
      <c r="C60" s="36" t="s">
        <v>113</v>
      </c>
      <c r="D60" s="37">
        <v>24600</v>
      </c>
      <c r="E60" s="37">
        <v>28465.07</v>
      </c>
      <c r="F60" s="38" t="str">
        <f t="shared" si="1"/>
        <v>-</v>
      </c>
    </row>
    <row r="61" spans="1:6" ht="33.75" x14ac:dyDescent="0.2">
      <c r="A61" s="34" t="s">
        <v>114</v>
      </c>
      <c r="B61" s="35" t="s">
        <v>32</v>
      </c>
      <c r="C61" s="36" t="s">
        <v>115</v>
      </c>
      <c r="D61" s="37">
        <v>24600</v>
      </c>
      <c r="E61" s="37">
        <v>27500</v>
      </c>
      <c r="F61" s="38" t="str">
        <f t="shared" si="1"/>
        <v>-</v>
      </c>
    </row>
    <row r="62" spans="1:6" ht="45" x14ac:dyDescent="0.2">
      <c r="A62" s="34" t="s">
        <v>116</v>
      </c>
      <c r="B62" s="35" t="s">
        <v>32</v>
      </c>
      <c r="C62" s="36" t="s">
        <v>117</v>
      </c>
      <c r="D62" s="37">
        <v>24600</v>
      </c>
      <c r="E62" s="37">
        <v>27500</v>
      </c>
      <c r="F62" s="38" t="str">
        <f t="shared" si="1"/>
        <v>-</v>
      </c>
    </row>
    <row r="63" spans="1:6" ht="45" x14ac:dyDescent="0.2">
      <c r="A63" s="34" t="s">
        <v>116</v>
      </c>
      <c r="B63" s="35" t="s">
        <v>32</v>
      </c>
      <c r="C63" s="36" t="s">
        <v>118</v>
      </c>
      <c r="D63" s="37">
        <v>24600</v>
      </c>
      <c r="E63" s="37">
        <v>11500</v>
      </c>
      <c r="F63" s="38">
        <f t="shared" si="1"/>
        <v>13100</v>
      </c>
    </row>
    <row r="64" spans="1:6" ht="45" x14ac:dyDescent="0.2">
      <c r="A64" s="34" t="s">
        <v>116</v>
      </c>
      <c r="B64" s="35" t="s">
        <v>32</v>
      </c>
      <c r="C64" s="36" t="s">
        <v>119</v>
      </c>
      <c r="D64" s="37" t="s">
        <v>45</v>
      </c>
      <c r="E64" s="37">
        <v>16000</v>
      </c>
      <c r="F64" s="38" t="str">
        <f t="shared" si="1"/>
        <v>-</v>
      </c>
    </row>
    <row r="65" spans="1:6" ht="90" x14ac:dyDescent="0.2">
      <c r="A65" s="39" t="s">
        <v>120</v>
      </c>
      <c r="B65" s="35" t="s">
        <v>32</v>
      </c>
      <c r="C65" s="36" t="s">
        <v>121</v>
      </c>
      <c r="D65" s="37" t="s">
        <v>45</v>
      </c>
      <c r="E65" s="37">
        <v>965.07</v>
      </c>
      <c r="F65" s="38" t="str">
        <f t="shared" si="1"/>
        <v>-</v>
      </c>
    </row>
    <row r="66" spans="1:6" ht="78.75" x14ac:dyDescent="0.2">
      <c r="A66" s="39" t="s">
        <v>122</v>
      </c>
      <c r="B66" s="35" t="s">
        <v>32</v>
      </c>
      <c r="C66" s="36" t="s">
        <v>123</v>
      </c>
      <c r="D66" s="37" t="s">
        <v>45</v>
      </c>
      <c r="E66" s="37">
        <v>965.07</v>
      </c>
      <c r="F66" s="38" t="str">
        <f t="shared" si="1"/>
        <v>-</v>
      </c>
    </row>
    <row r="67" spans="1:6" ht="67.5" x14ac:dyDescent="0.2">
      <c r="A67" s="34" t="s">
        <v>124</v>
      </c>
      <c r="B67" s="35" t="s">
        <v>32</v>
      </c>
      <c r="C67" s="36" t="s">
        <v>125</v>
      </c>
      <c r="D67" s="37" t="s">
        <v>45</v>
      </c>
      <c r="E67" s="37">
        <v>965.07</v>
      </c>
      <c r="F67" s="38" t="str">
        <f t="shared" si="1"/>
        <v>-</v>
      </c>
    </row>
    <row r="68" spans="1:6" x14ac:dyDescent="0.2">
      <c r="A68" s="34" t="s">
        <v>126</v>
      </c>
      <c r="B68" s="35" t="s">
        <v>32</v>
      </c>
      <c r="C68" s="36" t="s">
        <v>127</v>
      </c>
      <c r="D68" s="37">
        <v>8315300</v>
      </c>
      <c r="E68" s="37">
        <v>6818580.96</v>
      </c>
      <c r="F68" s="38">
        <f t="shared" si="1"/>
        <v>1496719.04</v>
      </c>
    </row>
    <row r="69" spans="1:6" ht="33.75" x14ac:dyDescent="0.2">
      <c r="A69" s="34" t="s">
        <v>128</v>
      </c>
      <c r="B69" s="35" t="s">
        <v>32</v>
      </c>
      <c r="C69" s="36" t="s">
        <v>129</v>
      </c>
      <c r="D69" s="37">
        <v>8319900</v>
      </c>
      <c r="E69" s="37">
        <v>6823230.7999999998</v>
      </c>
      <c r="F69" s="38">
        <f t="shared" si="1"/>
        <v>1496669.2000000002</v>
      </c>
    </row>
    <row r="70" spans="1:6" ht="22.5" x14ac:dyDescent="0.2">
      <c r="A70" s="34" t="s">
        <v>130</v>
      </c>
      <c r="B70" s="35" t="s">
        <v>32</v>
      </c>
      <c r="C70" s="36" t="s">
        <v>131</v>
      </c>
      <c r="D70" s="37">
        <v>6250200</v>
      </c>
      <c r="E70" s="37">
        <v>6250200</v>
      </c>
      <c r="F70" s="38" t="str">
        <f t="shared" si="1"/>
        <v>-</v>
      </c>
    </row>
    <row r="71" spans="1:6" x14ac:dyDescent="0.2">
      <c r="A71" s="34" t="s">
        <v>132</v>
      </c>
      <c r="B71" s="35" t="s">
        <v>32</v>
      </c>
      <c r="C71" s="36" t="s">
        <v>133</v>
      </c>
      <c r="D71" s="37">
        <v>6243900</v>
      </c>
      <c r="E71" s="37">
        <v>6243900</v>
      </c>
      <c r="F71" s="38" t="str">
        <f t="shared" si="1"/>
        <v>-</v>
      </c>
    </row>
    <row r="72" spans="1:6" ht="33.75" x14ac:dyDescent="0.2">
      <c r="A72" s="34" t="s">
        <v>134</v>
      </c>
      <c r="B72" s="35" t="s">
        <v>32</v>
      </c>
      <c r="C72" s="36" t="s">
        <v>135</v>
      </c>
      <c r="D72" s="37">
        <v>6243900</v>
      </c>
      <c r="E72" s="37">
        <v>6243900</v>
      </c>
      <c r="F72" s="38" t="str">
        <f t="shared" si="1"/>
        <v>-</v>
      </c>
    </row>
    <row r="73" spans="1:6" ht="22.5" x14ac:dyDescent="0.2">
      <c r="A73" s="34" t="s">
        <v>136</v>
      </c>
      <c r="B73" s="35" t="s">
        <v>32</v>
      </c>
      <c r="C73" s="36" t="s">
        <v>137</v>
      </c>
      <c r="D73" s="37">
        <v>6300</v>
      </c>
      <c r="E73" s="37">
        <v>6300</v>
      </c>
      <c r="F73" s="38" t="str">
        <f t="shared" si="1"/>
        <v>-</v>
      </c>
    </row>
    <row r="74" spans="1:6" ht="22.5" x14ac:dyDescent="0.2">
      <c r="A74" s="34" t="s">
        <v>138</v>
      </c>
      <c r="B74" s="35" t="s">
        <v>32</v>
      </c>
      <c r="C74" s="36" t="s">
        <v>139</v>
      </c>
      <c r="D74" s="37">
        <v>6300</v>
      </c>
      <c r="E74" s="37">
        <v>6300</v>
      </c>
      <c r="F74" s="38" t="str">
        <f t="shared" si="1"/>
        <v>-</v>
      </c>
    </row>
    <row r="75" spans="1:6" ht="22.5" x14ac:dyDescent="0.2">
      <c r="A75" s="34" t="s">
        <v>140</v>
      </c>
      <c r="B75" s="35" t="s">
        <v>32</v>
      </c>
      <c r="C75" s="36" t="s">
        <v>141</v>
      </c>
      <c r="D75" s="37">
        <v>255600</v>
      </c>
      <c r="E75" s="37">
        <v>165475.75</v>
      </c>
      <c r="F75" s="38">
        <f t="shared" si="1"/>
        <v>90124.25</v>
      </c>
    </row>
    <row r="76" spans="1:6" ht="33.75" x14ac:dyDescent="0.2">
      <c r="A76" s="34" t="s">
        <v>142</v>
      </c>
      <c r="B76" s="35" t="s">
        <v>32</v>
      </c>
      <c r="C76" s="36" t="s">
        <v>143</v>
      </c>
      <c r="D76" s="37">
        <v>200</v>
      </c>
      <c r="E76" s="37">
        <v>200</v>
      </c>
      <c r="F76" s="38" t="str">
        <f t="shared" si="1"/>
        <v>-</v>
      </c>
    </row>
    <row r="77" spans="1:6" ht="33.75" x14ac:dyDescent="0.2">
      <c r="A77" s="34" t="s">
        <v>144</v>
      </c>
      <c r="B77" s="35" t="s">
        <v>32</v>
      </c>
      <c r="C77" s="36" t="s">
        <v>145</v>
      </c>
      <c r="D77" s="37">
        <v>200</v>
      </c>
      <c r="E77" s="37">
        <v>200</v>
      </c>
      <c r="F77" s="38" t="str">
        <f t="shared" si="1"/>
        <v>-</v>
      </c>
    </row>
    <row r="78" spans="1:6" ht="33.75" x14ac:dyDescent="0.2">
      <c r="A78" s="34" t="s">
        <v>146</v>
      </c>
      <c r="B78" s="35" t="s">
        <v>32</v>
      </c>
      <c r="C78" s="36" t="s">
        <v>147</v>
      </c>
      <c r="D78" s="37">
        <v>255400</v>
      </c>
      <c r="E78" s="37">
        <v>165275.75</v>
      </c>
      <c r="F78" s="38">
        <f t="shared" si="1"/>
        <v>90124.25</v>
      </c>
    </row>
    <row r="79" spans="1:6" ht="45" x14ac:dyDescent="0.2">
      <c r="A79" s="34" t="s">
        <v>148</v>
      </c>
      <c r="B79" s="35" t="s">
        <v>32</v>
      </c>
      <c r="C79" s="36" t="s">
        <v>149</v>
      </c>
      <c r="D79" s="37">
        <v>255400</v>
      </c>
      <c r="E79" s="37">
        <v>165275.75</v>
      </c>
      <c r="F79" s="38">
        <f t="shared" si="1"/>
        <v>90124.25</v>
      </c>
    </row>
    <row r="80" spans="1:6" x14ac:dyDescent="0.2">
      <c r="A80" s="34" t="s">
        <v>150</v>
      </c>
      <c r="B80" s="35" t="s">
        <v>32</v>
      </c>
      <c r="C80" s="36" t="s">
        <v>151</v>
      </c>
      <c r="D80" s="37">
        <v>1814100</v>
      </c>
      <c r="E80" s="37">
        <v>407555.05</v>
      </c>
      <c r="F80" s="38">
        <f t="shared" si="1"/>
        <v>1406544.95</v>
      </c>
    </row>
    <row r="81" spans="1:6" ht="22.5" x14ac:dyDescent="0.2">
      <c r="A81" s="34" t="s">
        <v>152</v>
      </c>
      <c r="B81" s="35" t="s">
        <v>32</v>
      </c>
      <c r="C81" s="36" t="s">
        <v>153</v>
      </c>
      <c r="D81" s="37">
        <v>1814100</v>
      </c>
      <c r="E81" s="37">
        <v>407555.05</v>
      </c>
      <c r="F81" s="38">
        <f t="shared" si="1"/>
        <v>1406544.95</v>
      </c>
    </row>
    <row r="82" spans="1:6" ht="22.5" x14ac:dyDescent="0.2">
      <c r="A82" s="34" t="s">
        <v>154</v>
      </c>
      <c r="B82" s="35" t="s">
        <v>32</v>
      </c>
      <c r="C82" s="36" t="s">
        <v>155</v>
      </c>
      <c r="D82" s="37">
        <v>1814100</v>
      </c>
      <c r="E82" s="37">
        <v>407555.05</v>
      </c>
      <c r="F82" s="38">
        <f t="shared" si="1"/>
        <v>1406544.95</v>
      </c>
    </row>
    <row r="83" spans="1:6" ht="33.75" x14ac:dyDescent="0.2">
      <c r="A83" s="34" t="s">
        <v>156</v>
      </c>
      <c r="B83" s="35" t="s">
        <v>32</v>
      </c>
      <c r="C83" s="36" t="s">
        <v>157</v>
      </c>
      <c r="D83" s="37">
        <v>-4600</v>
      </c>
      <c r="E83" s="37">
        <v>-4649.84</v>
      </c>
      <c r="F83" s="38">
        <f t="shared" si="1"/>
        <v>49.840000000000146</v>
      </c>
    </row>
    <row r="84" spans="1:6" ht="45" x14ac:dyDescent="0.2">
      <c r="A84" s="34" t="s">
        <v>158</v>
      </c>
      <c r="B84" s="35" t="s">
        <v>32</v>
      </c>
      <c r="C84" s="36" t="s">
        <v>159</v>
      </c>
      <c r="D84" s="37">
        <v>-4600</v>
      </c>
      <c r="E84" s="37">
        <v>-4649.84</v>
      </c>
      <c r="F84" s="38">
        <f t="shared" si="1"/>
        <v>49.840000000000146</v>
      </c>
    </row>
    <row r="85" spans="1:6" ht="45" x14ac:dyDescent="0.2">
      <c r="A85" s="34" t="s">
        <v>160</v>
      </c>
      <c r="B85" s="35" t="s">
        <v>32</v>
      </c>
      <c r="C85" s="36" t="s">
        <v>161</v>
      </c>
      <c r="D85" s="37">
        <v>-4600</v>
      </c>
      <c r="E85" s="37">
        <v>-4649.84</v>
      </c>
      <c r="F85" s="38">
        <f t="shared" ref="F85" si="2">IF(OR(D85="-",IF(E85="-",0,E85)&gt;=IF(D85="-",0,D85)),"-",IF(D85="-",0,D85)-IF(E85="-",0,E85))</f>
        <v>49.840000000000146</v>
      </c>
    </row>
    <row r="86" spans="1:6" ht="12.75" customHeight="1" x14ac:dyDescent="0.2">
      <c r="A86" s="40"/>
      <c r="B86" s="41"/>
      <c r="C86" s="41"/>
      <c r="D86" s="42"/>
      <c r="E86" s="42"/>
      <c r="F86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56"/>
  <sheetViews>
    <sheetView showGridLines="0" workbookViewId="0">
      <selection activeCell="E157" sqref="E157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88" t="s">
        <v>162</v>
      </c>
      <c r="B2" s="88"/>
      <c r="C2" s="88"/>
      <c r="D2" s="88"/>
      <c r="E2" s="1"/>
      <c r="F2" s="13" t="s">
        <v>163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95" t="s">
        <v>22</v>
      </c>
      <c r="B4" s="76" t="s">
        <v>23</v>
      </c>
      <c r="C4" s="93" t="s">
        <v>164</v>
      </c>
      <c r="D4" s="79" t="s">
        <v>25</v>
      </c>
      <c r="E4" s="98" t="s">
        <v>26</v>
      </c>
      <c r="F4" s="85" t="s">
        <v>27</v>
      </c>
    </row>
    <row r="5" spans="1:6" ht="5.45" customHeight="1" x14ac:dyDescent="0.2">
      <c r="A5" s="96"/>
      <c r="B5" s="77"/>
      <c r="C5" s="94"/>
      <c r="D5" s="80"/>
      <c r="E5" s="99"/>
      <c r="F5" s="86"/>
    </row>
    <row r="6" spans="1:6" ht="9.6" customHeight="1" x14ac:dyDescent="0.2">
      <c r="A6" s="96"/>
      <c r="B6" s="77"/>
      <c r="C6" s="94"/>
      <c r="D6" s="80"/>
      <c r="E6" s="99"/>
      <c r="F6" s="86"/>
    </row>
    <row r="7" spans="1:6" ht="6" customHeight="1" x14ac:dyDescent="0.2">
      <c r="A7" s="96"/>
      <c r="B7" s="77"/>
      <c r="C7" s="94"/>
      <c r="D7" s="80"/>
      <c r="E7" s="99"/>
      <c r="F7" s="86"/>
    </row>
    <row r="8" spans="1:6" ht="6.6" customHeight="1" x14ac:dyDescent="0.2">
      <c r="A8" s="96"/>
      <c r="B8" s="77"/>
      <c r="C8" s="94"/>
      <c r="D8" s="80"/>
      <c r="E8" s="99"/>
      <c r="F8" s="86"/>
    </row>
    <row r="9" spans="1:6" ht="10.9" customHeight="1" x14ac:dyDescent="0.2">
      <c r="A9" s="96"/>
      <c r="B9" s="77"/>
      <c r="C9" s="94"/>
      <c r="D9" s="80"/>
      <c r="E9" s="99"/>
      <c r="F9" s="86"/>
    </row>
    <row r="10" spans="1:6" ht="4.1500000000000004" hidden="1" customHeight="1" x14ac:dyDescent="0.2">
      <c r="A10" s="96"/>
      <c r="B10" s="77"/>
      <c r="C10" s="44"/>
      <c r="D10" s="80"/>
      <c r="E10" s="45"/>
      <c r="F10" s="46"/>
    </row>
    <row r="11" spans="1:6" ht="13.15" hidden="1" customHeight="1" x14ac:dyDescent="0.2">
      <c r="A11" s="97"/>
      <c r="B11" s="78"/>
      <c r="C11" s="47"/>
      <c r="D11" s="81"/>
      <c r="E11" s="48"/>
      <c r="F11" s="49"/>
    </row>
    <row r="12" spans="1:6" ht="13.5" customHeight="1" thickBot="1" x14ac:dyDescent="0.25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165</v>
      </c>
      <c r="B13" s="52" t="s">
        <v>166</v>
      </c>
      <c r="C13" s="53" t="s">
        <v>167</v>
      </c>
      <c r="D13" s="54">
        <v>16624500</v>
      </c>
      <c r="E13" s="55">
        <f>E27+E53+E71+E95+E100+E109+E115+E126+E139+E146+E151</f>
        <v>10634128.459999999</v>
      </c>
      <c r="F13" s="56">
        <f>IF(OR(D13="-",IF(E13="-",0,E13)&gt;=IF(D13="-",0,D13)),"-",IF(D13="-",0,D13)-IF(E13="-",0,E13))</f>
        <v>5990371.540000001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ht="22.5" x14ac:dyDescent="0.2">
      <c r="A15" s="24" t="s">
        <v>168</v>
      </c>
      <c r="B15" s="63" t="s">
        <v>166</v>
      </c>
      <c r="C15" s="26" t="s">
        <v>169</v>
      </c>
      <c r="D15" s="27">
        <v>5846600</v>
      </c>
      <c r="E15" s="64">
        <f>E16+E17+E18</f>
        <v>3964253.1399999997</v>
      </c>
      <c r="F15" s="65">
        <f t="shared" ref="F15:F46" si="0">IF(OR(D15="-",IF(E15="-",0,E15)&gt;=IF(D15="-",0,D15)),"-",IF(D15="-",0,D15)-IF(E15="-",0,E15))</f>
        <v>1882346.8600000003</v>
      </c>
    </row>
    <row r="16" spans="1:6" ht="22.5" x14ac:dyDescent="0.2">
      <c r="A16" s="24" t="s">
        <v>170</v>
      </c>
      <c r="B16" s="63" t="s">
        <v>166</v>
      </c>
      <c r="C16" s="26" t="s">
        <v>171</v>
      </c>
      <c r="D16" s="27">
        <v>4199300</v>
      </c>
      <c r="E16" s="64">
        <v>2924992.28</v>
      </c>
      <c r="F16" s="65">
        <f t="shared" si="0"/>
        <v>1274307.7200000002</v>
      </c>
    </row>
    <row r="17" spans="1:6" ht="33.75" x14ac:dyDescent="0.2">
      <c r="A17" s="24" t="s">
        <v>172</v>
      </c>
      <c r="B17" s="63" t="s">
        <v>166</v>
      </c>
      <c r="C17" s="26" t="s">
        <v>173</v>
      </c>
      <c r="D17" s="27">
        <v>379100</v>
      </c>
      <c r="E17" s="64">
        <v>201018</v>
      </c>
      <c r="F17" s="65">
        <f t="shared" si="0"/>
        <v>178082</v>
      </c>
    </row>
    <row r="18" spans="1:6" ht="33.75" x14ac:dyDescent="0.2">
      <c r="A18" s="24" t="s">
        <v>174</v>
      </c>
      <c r="B18" s="63" t="s">
        <v>166</v>
      </c>
      <c r="C18" s="26" t="s">
        <v>175</v>
      </c>
      <c r="D18" s="27">
        <v>1268200</v>
      </c>
      <c r="E18" s="64">
        <v>838242.86</v>
      </c>
      <c r="F18" s="65">
        <f t="shared" si="0"/>
        <v>429957.14</v>
      </c>
    </row>
    <row r="19" spans="1:6" ht="22.5" x14ac:dyDescent="0.2">
      <c r="A19" s="24" t="s">
        <v>176</v>
      </c>
      <c r="B19" s="63" t="s">
        <v>166</v>
      </c>
      <c r="C19" s="26" t="s">
        <v>177</v>
      </c>
      <c r="D19" s="27">
        <v>1139600</v>
      </c>
      <c r="E19" s="64">
        <f>E20+E21</f>
        <v>824283.14999999991</v>
      </c>
      <c r="F19" s="65">
        <f t="shared" si="0"/>
        <v>315316.85000000009</v>
      </c>
    </row>
    <row r="20" spans="1:6" x14ac:dyDescent="0.2">
      <c r="A20" s="24" t="s">
        <v>178</v>
      </c>
      <c r="B20" s="63" t="s">
        <v>166</v>
      </c>
      <c r="C20" s="26" t="s">
        <v>179</v>
      </c>
      <c r="D20" s="27">
        <v>941000</v>
      </c>
      <c r="E20" s="64">
        <f>E35+E56</f>
        <v>713165.22</v>
      </c>
      <c r="F20" s="65">
        <f t="shared" si="0"/>
        <v>227834.78000000003</v>
      </c>
    </row>
    <row r="21" spans="1:6" x14ac:dyDescent="0.2">
      <c r="A21" s="24" t="s">
        <v>180</v>
      </c>
      <c r="B21" s="63" t="s">
        <v>166</v>
      </c>
      <c r="C21" s="26" t="s">
        <v>181</v>
      </c>
      <c r="D21" s="27">
        <v>198600</v>
      </c>
      <c r="E21" s="64">
        <f>E36+E57</f>
        <v>111117.93</v>
      </c>
      <c r="F21" s="65">
        <f t="shared" si="0"/>
        <v>87482.07</v>
      </c>
    </row>
    <row r="22" spans="1:6" x14ac:dyDescent="0.2">
      <c r="A22" s="24" t="s">
        <v>150</v>
      </c>
      <c r="B22" s="63" t="s">
        <v>166</v>
      </c>
      <c r="C22" s="26" t="s">
        <v>182</v>
      </c>
      <c r="D22" s="27">
        <v>51850</v>
      </c>
      <c r="E22" s="64">
        <v>42650</v>
      </c>
      <c r="F22" s="65">
        <f t="shared" si="0"/>
        <v>9200</v>
      </c>
    </row>
    <row r="23" spans="1:6" x14ac:dyDescent="0.2">
      <c r="A23" s="24" t="s">
        <v>183</v>
      </c>
      <c r="B23" s="63" t="s">
        <v>166</v>
      </c>
      <c r="C23" s="26" t="s">
        <v>184</v>
      </c>
      <c r="D23" s="27">
        <v>27100</v>
      </c>
      <c r="E23" s="64" t="s">
        <v>45</v>
      </c>
      <c r="F23" s="65">
        <f t="shared" si="0"/>
        <v>27100</v>
      </c>
    </row>
    <row r="24" spans="1:6" ht="22.5" x14ac:dyDescent="0.2">
      <c r="A24" s="24" t="s">
        <v>185</v>
      </c>
      <c r="B24" s="63" t="s">
        <v>166</v>
      </c>
      <c r="C24" s="26" t="s">
        <v>186</v>
      </c>
      <c r="D24" s="27">
        <v>4900</v>
      </c>
      <c r="E24" s="64" t="s">
        <v>45</v>
      </c>
      <c r="F24" s="65">
        <f t="shared" si="0"/>
        <v>4900</v>
      </c>
    </row>
    <row r="25" spans="1:6" x14ac:dyDescent="0.2">
      <c r="A25" s="24" t="s">
        <v>187</v>
      </c>
      <c r="B25" s="63" t="s">
        <v>166</v>
      </c>
      <c r="C25" s="26" t="s">
        <v>188</v>
      </c>
      <c r="D25" s="27">
        <v>2200</v>
      </c>
      <c r="E25" s="64" t="s">
        <v>45</v>
      </c>
      <c r="F25" s="65">
        <f t="shared" si="0"/>
        <v>2200</v>
      </c>
    </row>
    <row r="26" spans="1:6" x14ac:dyDescent="0.2">
      <c r="A26" s="24" t="s">
        <v>189</v>
      </c>
      <c r="B26" s="63" t="s">
        <v>166</v>
      </c>
      <c r="C26" s="26" t="s">
        <v>190</v>
      </c>
      <c r="D26" s="27">
        <v>20000</v>
      </c>
      <c r="E26" s="64" t="s">
        <v>45</v>
      </c>
      <c r="F26" s="65">
        <f t="shared" si="0"/>
        <v>20000</v>
      </c>
    </row>
    <row r="27" spans="1:6" ht="45" x14ac:dyDescent="0.2">
      <c r="A27" s="51" t="s">
        <v>191</v>
      </c>
      <c r="B27" s="52" t="s">
        <v>166</v>
      </c>
      <c r="C27" s="53" t="s">
        <v>192</v>
      </c>
      <c r="D27" s="54">
        <v>6895550</v>
      </c>
      <c r="E27" s="55">
        <f>E28+E33+E37</f>
        <v>4752325.1099999994</v>
      </c>
      <c r="F27" s="56">
        <f t="shared" si="0"/>
        <v>2143224.8900000006</v>
      </c>
    </row>
    <row r="28" spans="1:6" ht="56.25" x14ac:dyDescent="0.2">
      <c r="A28" s="24" t="s">
        <v>193</v>
      </c>
      <c r="B28" s="63" t="s">
        <v>166</v>
      </c>
      <c r="C28" s="26" t="s">
        <v>194</v>
      </c>
      <c r="D28" s="27">
        <v>5846600</v>
      </c>
      <c r="E28" s="64">
        <f>E29</f>
        <v>3964253.1399999997</v>
      </c>
      <c r="F28" s="65">
        <f t="shared" si="0"/>
        <v>1882346.8600000003</v>
      </c>
    </row>
    <row r="29" spans="1:6" ht="22.5" x14ac:dyDescent="0.2">
      <c r="A29" s="24" t="s">
        <v>168</v>
      </c>
      <c r="B29" s="63" t="s">
        <v>166</v>
      </c>
      <c r="C29" s="26" t="s">
        <v>195</v>
      </c>
      <c r="D29" s="27">
        <v>5846600</v>
      </c>
      <c r="E29" s="64">
        <f>E30+E31+E32</f>
        <v>3964253.1399999997</v>
      </c>
      <c r="F29" s="65">
        <f t="shared" si="0"/>
        <v>1882346.8600000003</v>
      </c>
    </row>
    <row r="30" spans="1:6" ht="22.5" x14ac:dyDescent="0.2">
      <c r="A30" s="24" t="s">
        <v>170</v>
      </c>
      <c r="B30" s="63" t="s">
        <v>166</v>
      </c>
      <c r="C30" s="26" t="s">
        <v>196</v>
      </c>
      <c r="D30" s="27">
        <v>4199300</v>
      </c>
      <c r="E30" s="64">
        <v>2924992.28</v>
      </c>
      <c r="F30" s="65">
        <f t="shared" si="0"/>
        <v>1274307.7200000002</v>
      </c>
    </row>
    <row r="31" spans="1:6" ht="33.75" x14ac:dyDescent="0.2">
      <c r="A31" s="24" t="s">
        <v>172</v>
      </c>
      <c r="B31" s="63" t="s">
        <v>166</v>
      </c>
      <c r="C31" s="26" t="s">
        <v>197</v>
      </c>
      <c r="D31" s="27">
        <v>379100</v>
      </c>
      <c r="E31" s="64">
        <v>201018</v>
      </c>
      <c r="F31" s="65">
        <f t="shared" si="0"/>
        <v>178082</v>
      </c>
    </row>
    <row r="32" spans="1:6" ht="33.75" x14ac:dyDescent="0.2">
      <c r="A32" s="24" t="s">
        <v>174</v>
      </c>
      <c r="B32" s="63" t="s">
        <v>166</v>
      </c>
      <c r="C32" s="26" t="s">
        <v>198</v>
      </c>
      <c r="D32" s="27">
        <v>1268200</v>
      </c>
      <c r="E32" s="64">
        <v>838242.86</v>
      </c>
      <c r="F32" s="65">
        <f t="shared" si="0"/>
        <v>429957.14</v>
      </c>
    </row>
    <row r="33" spans="1:6" ht="22.5" x14ac:dyDescent="0.2">
      <c r="A33" s="24" t="s">
        <v>199</v>
      </c>
      <c r="B33" s="63" t="s">
        <v>166</v>
      </c>
      <c r="C33" s="26" t="s">
        <v>200</v>
      </c>
      <c r="D33" s="27">
        <v>990000</v>
      </c>
      <c r="E33" s="64">
        <f>E34</f>
        <v>745221.97</v>
      </c>
      <c r="F33" s="65">
        <f t="shared" si="0"/>
        <v>244778.03000000003</v>
      </c>
    </row>
    <row r="34" spans="1:6" ht="22.5" x14ac:dyDescent="0.2">
      <c r="A34" s="24" t="s">
        <v>176</v>
      </c>
      <c r="B34" s="63" t="s">
        <v>166</v>
      </c>
      <c r="C34" s="26" t="s">
        <v>201</v>
      </c>
      <c r="D34" s="27">
        <v>990000</v>
      </c>
      <c r="E34" s="64">
        <f>E35+E36</f>
        <v>745221.97</v>
      </c>
      <c r="F34" s="65">
        <f t="shared" si="0"/>
        <v>244778.03000000003</v>
      </c>
    </row>
    <row r="35" spans="1:6" x14ac:dyDescent="0.2">
      <c r="A35" s="24" t="s">
        <v>178</v>
      </c>
      <c r="B35" s="63" t="s">
        <v>166</v>
      </c>
      <c r="C35" s="26" t="s">
        <v>202</v>
      </c>
      <c r="D35" s="27">
        <v>794400</v>
      </c>
      <c r="E35" s="64">
        <f>635501.52+200</f>
        <v>635701.52</v>
      </c>
      <c r="F35" s="65">
        <f t="shared" si="0"/>
        <v>158698.47999999998</v>
      </c>
    </row>
    <row r="36" spans="1:6" x14ac:dyDescent="0.2">
      <c r="A36" s="24" t="s">
        <v>180</v>
      </c>
      <c r="B36" s="63" t="s">
        <v>166</v>
      </c>
      <c r="C36" s="26" t="s">
        <v>203</v>
      </c>
      <c r="D36" s="27">
        <v>195600</v>
      </c>
      <c r="E36" s="64">
        <v>109520.45</v>
      </c>
      <c r="F36" s="65">
        <f t="shared" si="0"/>
        <v>86079.55</v>
      </c>
    </row>
    <row r="37" spans="1:6" x14ac:dyDescent="0.2">
      <c r="A37" s="24" t="s">
        <v>204</v>
      </c>
      <c r="B37" s="63" t="s">
        <v>166</v>
      </c>
      <c r="C37" s="26" t="s">
        <v>205</v>
      </c>
      <c r="D37" s="27">
        <v>51850</v>
      </c>
      <c r="E37" s="64">
        <v>42850</v>
      </c>
      <c r="F37" s="65">
        <f t="shared" si="0"/>
        <v>9000</v>
      </c>
    </row>
    <row r="38" spans="1:6" x14ac:dyDescent="0.2">
      <c r="A38" s="24" t="s">
        <v>150</v>
      </c>
      <c r="B38" s="63" t="s">
        <v>166</v>
      </c>
      <c r="C38" s="26" t="s">
        <v>206</v>
      </c>
      <c r="D38" s="27">
        <v>51850</v>
      </c>
      <c r="E38" s="64">
        <v>42850</v>
      </c>
      <c r="F38" s="65">
        <f t="shared" si="0"/>
        <v>9000</v>
      </c>
    </row>
    <row r="39" spans="1:6" x14ac:dyDescent="0.2">
      <c r="A39" s="24" t="s">
        <v>207</v>
      </c>
      <c r="B39" s="63" t="s">
        <v>166</v>
      </c>
      <c r="C39" s="26" t="s">
        <v>208</v>
      </c>
      <c r="D39" s="27">
        <v>7100</v>
      </c>
      <c r="E39" s="64" t="s">
        <v>45</v>
      </c>
      <c r="F39" s="65">
        <f t="shared" si="0"/>
        <v>7100</v>
      </c>
    </row>
    <row r="40" spans="1:6" x14ac:dyDescent="0.2">
      <c r="A40" s="24" t="s">
        <v>183</v>
      </c>
      <c r="B40" s="63" t="s">
        <v>166</v>
      </c>
      <c r="C40" s="26" t="s">
        <v>209</v>
      </c>
      <c r="D40" s="27">
        <v>7100</v>
      </c>
      <c r="E40" s="64" t="s">
        <v>45</v>
      </c>
      <c r="F40" s="65">
        <f t="shared" si="0"/>
        <v>7100</v>
      </c>
    </row>
    <row r="41" spans="1:6" ht="22.5" x14ac:dyDescent="0.2">
      <c r="A41" s="24" t="s">
        <v>185</v>
      </c>
      <c r="B41" s="63" t="s">
        <v>166</v>
      </c>
      <c r="C41" s="26" t="s">
        <v>210</v>
      </c>
      <c r="D41" s="27">
        <v>4900</v>
      </c>
      <c r="E41" s="64" t="s">
        <v>45</v>
      </c>
      <c r="F41" s="65">
        <f t="shared" si="0"/>
        <v>4900</v>
      </c>
    </row>
    <row r="42" spans="1:6" x14ac:dyDescent="0.2">
      <c r="A42" s="24" t="s">
        <v>187</v>
      </c>
      <c r="B42" s="63" t="s">
        <v>166</v>
      </c>
      <c r="C42" s="26" t="s">
        <v>211</v>
      </c>
      <c r="D42" s="27">
        <v>2200</v>
      </c>
      <c r="E42" s="64" t="s">
        <v>45</v>
      </c>
      <c r="F42" s="65">
        <f t="shared" si="0"/>
        <v>2200</v>
      </c>
    </row>
    <row r="43" spans="1:6" ht="45" x14ac:dyDescent="0.2">
      <c r="A43" s="51" t="s">
        <v>191</v>
      </c>
      <c r="B43" s="52" t="s">
        <v>166</v>
      </c>
      <c r="C43" s="53" t="s">
        <v>212</v>
      </c>
      <c r="D43" s="54">
        <v>4199300</v>
      </c>
      <c r="E43" s="55">
        <v>2924992.28</v>
      </c>
      <c r="F43" s="56">
        <f t="shared" si="0"/>
        <v>1274307.7200000002</v>
      </c>
    </row>
    <row r="44" spans="1:6" ht="45" x14ac:dyDescent="0.2">
      <c r="A44" s="51" t="s">
        <v>191</v>
      </c>
      <c r="B44" s="52" t="s">
        <v>166</v>
      </c>
      <c r="C44" s="53" t="s">
        <v>213</v>
      </c>
      <c r="D44" s="54">
        <v>379100</v>
      </c>
      <c r="E44" s="55">
        <v>201018</v>
      </c>
      <c r="F44" s="56">
        <f t="shared" si="0"/>
        <v>178082</v>
      </c>
    </row>
    <row r="45" spans="1:6" ht="45" x14ac:dyDescent="0.2">
      <c r="A45" s="51" t="s">
        <v>191</v>
      </c>
      <c r="B45" s="52" t="s">
        <v>166</v>
      </c>
      <c r="C45" s="53" t="s">
        <v>214</v>
      </c>
      <c r="D45" s="54">
        <v>1268200</v>
      </c>
      <c r="E45" s="55">
        <v>838242.86</v>
      </c>
      <c r="F45" s="56">
        <f t="shared" si="0"/>
        <v>429957.14</v>
      </c>
    </row>
    <row r="46" spans="1:6" ht="45" x14ac:dyDescent="0.2">
      <c r="A46" s="51" t="s">
        <v>191</v>
      </c>
      <c r="B46" s="52" t="s">
        <v>166</v>
      </c>
      <c r="C46" s="53" t="s">
        <v>215</v>
      </c>
      <c r="D46" s="54">
        <v>794200</v>
      </c>
      <c r="E46" s="55">
        <v>635501.52</v>
      </c>
      <c r="F46" s="56">
        <f t="shared" si="0"/>
        <v>158698.47999999998</v>
      </c>
    </row>
    <row r="47" spans="1:6" ht="45" x14ac:dyDescent="0.2">
      <c r="A47" s="51" t="s">
        <v>191</v>
      </c>
      <c r="B47" s="52" t="s">
        <v>166</v>
      </c>
      <c r="C47" s="53" t="s">
        <v>216</v>
      </c>
      <c r="D47" s="54">
        <v>195600</v>
      </c>
      <c r="E47" s="55">
        <v>109520.45</v>
      </c>
      <c r="F47" s="56">
        <f t="shared" ref="F47:F78" si="1">IF(OR(D47="-",IF(E47="-",0,E47)&gt;=IF(D47="-",0,D47)),"-",IF(D47="-",0,D47)-IF(E47="-",0,E47))</f>
        <v>86079.55</v>
      </c>
    </row>
    <row r="48" spans="1:6" ht="45" x14ac:dyDescent="0.2">
      <c r="A48" s="51" t="s">
        <v>191</v>
      </c>
      <c r="B48" s="52" t="s">
        <v>166</v>
      </c>
      <c r="C48" s="53" t="s">
        <v>217</v>
      </c>
      <c r="D48" s="54">
        <v>4900</v>
      </c>
      <c r="E48" s="55" t="s">
        <v>45</v>
      </c>
      <c r="F48" s="56">
        <f t="shared" si="1"/>
        <v>4900</v>
      </c>
    </row>
    <row r="49" spans="1:6" ht="45" x14ac:dyDescent="0.2">
      <c r="A49" s="51" t="s">
        <v>191</v>
      </c>
      <c r="B49" s="52" t="s">
        <v>166</v>
      </c>
      <c r="C49" s="53" t="s">
        <v>218</v>
      </c>
      <c r="D49" s="54">
        <v>2200</v>
      </c>
      <c r="E49" s="55" t="s">
        <v>45</v>
      </c>
      <c r="F49" s="56">
        <f t="shared" si="1"/>
        <v>2200</v>
      </c>
    </row>
    <row r="50" spans="1:6" ht="45" x14ac:dyDescent="0.2">
      <c r="A50" s="51" t="s">
        <v>191</v>
      </c>
      <c r="B50" s="52" t="s">
        <v>166</v>
      </c>
      <c r="C50" s="53" t="s">
        <v>219</v>
      </c>
      <c r="D50" s="54">
        <v>200</v>
      </c>
      <c r="E50" s="55">
        <v>200</v>
      </c>
      <c r="F50" s="56" t="str">
        <f t="shared" si="1"/>
        <v>-</v>
      </c>
    </row>
    <row r="51" spans="1:6" ht="45" x14ac:dyDescent="0.2">
      <c r="A51" s="51" t="s">
        <v>191</v>
      </c>
      <c r="B51" s="52" t="s">
        <v>166</v>
      </c>
      <c r="C51" s="53" t="s">
        <v>220</v>
      </c>
      <c r="D51" s="54">
        <v>36600</v>
      </c>
      <c r="E51" s="55">
        <v>27600</v>
      </c>
      <c r="F51" s="56">
        <f t="shared" si="1"/>
        <v>9000</v>
      </c>
    </row>
    <row r="52" spans="1:6" ht="45" x14ac:dyDescent="0.2">
      <c r="A52" s="51" t="s">
        <v>191</v>
      </c>
      <c r="B52" s="52" t="s">
        <v>166</v>
      </c>
      <c r="C52" s="53" t="s">
        <v>221</v>
      </c>
      <c r="D52" s="54">
        <v>15250</v>
      </c>
      <c r="E52" s="55">
        <v>15250</v>
      </c>
      <c r="F52" s="56" t="str">
        <f t="shared" si="1"/>
        <v>-</v>
      </c>
    </row>
    <row r="53" spans="1:6" x14ac:dyDescent="0.2">
      <c r="A53" s="51" t="s">
        <v>222</v>
      </c>
      <c r="B53" s="52" t="s">
        <v>166</v>
      </c>
      <c r="C53" s="53" t="s">
        <v>223</v>
      </c>
      <c r="D53" s="54">
        <v>169600</v>
      </c>
      <c r="E53" s="55">
        <f>E54+E58</f>
        <v>99061.18</v>
      </c>
      <c r="F53" s="56">
        <f t="shared" si="1"/>
        <v>70538.820000000007</v>
      </c>
    </row>
    <row r="54" spans="1:6" ht="22.5" x14ac:dyDescent="0.2">
      <c r="A54" s="24" t="s">
        <v>199</v>
      </c>
      <c r="B54" s="63" t="s">
        <v>166</v>
      </c>
      <c r="C54" s="26" t="s">
        <v>224</v>
      </c>
      <c r="D54" s="27">
        <v>149600</v>
      </c>
      <c r="E54" s="64">
        <f>E55</f>
        <v>79061.179999999993</v>
      </c>
      <c r="F54" s="65">
        <f t="shared" si="1"/>
        <v>70538.820000000007</v>
      </c>
    </row>
    <row r="55" spans="1:6" ht="22.5" x14ac:dyDescent="0.2">
      <c r="A55" s="24" t="s">
        <v>176</v>
      </c>
      <c r="B55" s="63" t="s">
        <v>166</v>
      </c>
      <c r="C55" s="26" t="s">
        <v>225</v>
      </c>
      <c r="D55" s="27">
        <v>149600</v>
      </c>
      <c r="E55" s="64">
        <f>E56+E57</f>
        <v>79061.179999999993</v>
      </c>
      <c r="F55" s="65">
        <f t="shared" si="1"/>
        <v>70538.820000000007</v>
      </c>
    </row>
    <row r="56" spans="1:6" x14ac:dyDescent="0.2">
      <c r="A56" s="24" t="s">
        <v>178</v>
      </c>
      <c r="B56" s="63" t="s">
        <v>166</v>
      </c>
      <c r="C56" s="26" t="s">
        <v>226</v>
      </c>
      <c r="D56" s="27">
        <v>146600</v>
      </c>
      <c r="E56" s="64">
        <f>E62</f>
        <v>77463.7</v>
      </c>
      <c r="F56" s="65">
        <f t="shared" si="1"/>
        <v>69136.3</v>
      </c>
    </row>
    <row r="57" spans="1:6" x14ac:dyDescent="0.2">
      <c r="A57" s="24" t="s">
        <v>180</v>
      </c>
      <c r="B57" s="63" t="s">
        <v>166</v>
      </c>
      <c r="C57" s="26" t="s">
        <v>227</v>
      </c>
      <c r="D57" s="27">
        <v>3000</v>
      </c>
      <c r="E57" s="64">
        <v>1597.48</v>
      </c>
      <c r="F57" s="65">
        <f t="shared" si="1"/>
        <v>1402.52</v>
      </c>
    </row>
    <row r="58" spans="1:6" x14ac:dyDescent="0.2">
      <c r="A58" s="24" t="s">
        <v>207</v>
      </c>
      <c r="B58" s="63" t="s">
        <v>166</v>
      </c>
      <c r="C58" s="26" t="s">
        <v>228</v>
      </c>
      <c r="D58" s="27">
        <v>20000</v>
      </c>
      <c r="E58" s="64">
        <v>20000</v>
      </c>
      <c r="F58" s="65" t="str">
        <f t="shared" si="1"/>
        <v>-</v>
      </c>
    </row>
    <row r="59" spans="1:6" x14ac:dyDescent="0.2">
      <c r="A59" s="24" t="s">
        <v>183</v>
      </c>
      <c r="B59" s="63" t="s">
        <v>166</v>
      </c>
      <c r="C59" s="26" t="s">
        <v>229</v>
      </c>
      <c r="D59" s="27">
        <v>20000</v>
      </c>
      <c r="E59" s="64">
        <v>20000</v>
      </c>
      <c r="F59" s="65" t="str">
        <f t="shared" si="1"/>
        <v>-</v>
      </c>
    </row>
    <row r="60" spans="1:6" x14ac:dyDescent="0.2">
      <c r="A60" s="24" t="s">
        <v>189</v>
      </c>
      <c r="B60" s="63" t="s">
        <v>166</v>
      </c>
      <c r="C60" s="26" t="s">
        <v>230</v>
      </c>
      <c r="D60" s="27">
        <v>20000</v>
      </c>
      <c r="E60" s="64">
        <v>20000</v>
      </c>
      <c r="F60" s="65" t="str">
        <f t="shared" si="1"/>
        <v>-</v>
      </c>
    </row>
    <row r="61" spans="1:6" x14ac:dyDescent="0.2">
      <c r="A61" s="51" t="s">
        <v>222</v>
      </c>
      <c r="B61" s="52" t="s">
        <v>166</v>
      </c>
      <c r="C61" s="53" t="s">
        <v>231</v>
      </c>
      <c r="D61" s="54">
        <v>20000</v>
      </c>
      <c r="E61" s="55">
        <v>20000</v>
      </c>
      <c r="F61" s="56" t="str">
        <f t="shared" si="1"/>
        <v>-</v>
      </c>
    </row>
    <row r="62" spans="1:6" x14ac:dyDescent="0.2">
      <c r="A62" s="51" t="s">
        <v>222</v>
      </c>
      <c r="B62" s="52" t="s">
        <v>166</v>
      </c>
      <c r="C62" s="53" t="s">
        <v>232</v>
      </c>
      <c r="D62" s="54">
        <v>107300</v>
      </c>
      <c r="E62" s="55">
        <v>77463.7</v>
      </c>
      <c r="F62" s="56">
        <f t="shared" si="1"/>
        <v>29836.300000000003</v>
      </c>
    </row>
    <row r="63" spans="1:6" x14ac:dyDescent="0.2">
      <c r="A63" s="51" t="s">
        <v>222</v>
      </c>
      <c r="B63" s="52" t="s">
        <v>166</v>
      </c>
      <c r="C63" s="53" t="s">
        <v>233</v>
      </c>
      <c r="D63" s="54">
        <v>3000</v>
      </c>
      <c r="E63" s="55">
        <v>1597.48</v>
      </c>
      <c r="F63" s="56">
        <f t="shared" si="1"/>
        <v>1402.52</v>
      </c>
    </row>
    <row r="64" spans="1:6" x14ac:dyDescent="0.2">
      <c r="A64" s="51" t="s">
        <v>222</v>
      </c>
      <c r="B64" s="52" t="s">
        <v>166</v>
      </c>
      <c r="C64" s="53" t="s">
        <v>234</v>
      </c>
      <c r="D64" s="54">
        <v>34600</v>
      </c>
      <c r="E64" s="55" t="s">
        <v>45</v>
      </c>
      <c r="F64" s="56">
        <f t="shared" si="1"/>
        <v>34600</v>
      </c>
    </row>
    <row r="65" spans="1:6" x14ac:dyDescent="0.2">
      <c r="A65" s="51" t="s">
        <v>222</v>
      </c>
      <c r="B65" s="52" t="s">
        <v>166</v>
      </c>
      <c r="C65" s="53" t="s">
        <v>235</v>
      </c>
      <c r="D65" s="54">
        <v>4700</v>
      </c>
      <c r="E65" s="55" t="s">
        <v>45</v>
      </c>
      <c r="F65" s="56">
        <f t="shared" si="1"/>
        <v>4700</v>
      </c>
    </row>
    <row r="66" spans="1:6" ht="22.5" x14ac:dyDescent="0.2">
      <c r="A66" s="24" t="s">
        <v>168</v>
      </c>
      <c r="B66" s="63" t="s">
        <v>166</v>
      </c>
      <c r="C66" s="26" t="s">
        <v>236</v>
      </c>
      <c r="D66" s="27">
        <v>250000</v>
      </c>
      <c r="E66" s="64">
        <f>E73</f>
        <v>165275.75</v>
      </c>
      <c r="F66" s="65">
        <f t="shared" si="1"/>
        <v>84724.25</v>
      </c>
    </row>
    <row r="67" spans="1:6" ht="22.5" x14ac:dyDescent="0.2">
      <c r="A67" s="24" t="s">
        <v>170</v>
      </c>
      <c r="B67" s="63" t="s">
        <v>166</v>
      </c>
      <c r="C67" s="26" t="s">
        <v>237</v>
      </c>
      <c r="D67" s="27">
        <v>192000</v>
      </c>
      <c r="E67" s="64">
        <f>E74</f>
        <v>133215.75</v>
      </c>
      <c r="F67" s="65">
        <f t="shared" si="1"/>
        <v>58784.25</v>
      </c>
    </row>
    <row r="68" spans="1:6" ht="33.75" x14ac:dyDescent="0.2">
      <c r="A68" s="24" t="s">
        <v>174</v>
      </c>
      <c r="B68" s="63" t="s">
        <v>166</v>
      </c>
      <c r="C68" s="26" t="s">
        <v>238</v>
      </c>
      <c r="D68" s="27">
        <v>58000</v>
      </c>
      <c r="E68" s="64">
        <f>E75</f>
        <v>32060</v>
      </c>
      <c r="F68" s="65">
        <f t="shared" si="1"/>
        <v>25940</v>
      </c>
    </row>
    <row r="69" spans="1:6" ht="22.5" x14ac:dyDescent="0.2">
      <c r="A69" s="24" t="s">
        <v>176</v>
      </c>
      <c r="B69" s="63" t="s">
        <v>166</v>
      </c>
      <c r="C69" s="26" t="s">
        <v>239</v>
      </c>
      <c r="D69" s="27">
        <v>5400</v>
      </c>
      <c r="E69" s="64" t="s">
        <v>45</v>
      </c>
      <c r="F69" s="65">
        <f t="shared" si="1"/>
        <v>5400</v>
      </c>
    </row>
    <row r="70" spans="1:6" x14ac:dyDescent="0.2">
      <c r="A70" s="24" t="s">
        <v>178</v>
      </c>
      <c r="B70" s="63" t="s">
        <v>166</v>
      </c>
      <c r="C70" s="26" t="s">
        <v>240</v>
      </c>
      <c r="D70" s="27">
        <v>5400</v>
      </c>
      <c r="E70" s="64" t="s">
        <v>45</v>
      </c>
      <c r="F70" s="65">
        <f t="shared" si="1"/>
        <v>5400</v>
      </c>
    </row>
    <row r="71" spans="1:6" x14ac:dyDescent="0.2">
      <c r="A71" s="51" t="s">
        <v>241</v>
      </c>
      <c r="B71" s="52" t="s">
        <v>166</v>
      </c>
      <c r="C71" s="53" t="s">
        <v>242</v>
      </c>
      <c r="D71" s="54">
        <v>255400</v>
      </c>
      <c r="E71" s="55">
        <f>E72</f>
        <v>165275.75</v>
      </c>
      <c r="F71" s="56">
        <f t="shared" si="1"/>
        <v>90124.25</v>
      </c>
    </row>
    <row r="72" spans="1:6" ht="56.25" x14ac:dyDescent="0.2">
      <c r="A72" s="24" t="s">
        <v>193</v>
      </c>
      <c r="B72" s="63" t="s">
        <v>166</v>
      </c>
      <c r="C72" s="26" t="s">
        <v>243</v>
      </c>
      <c r="D72" s="27">
        <v>250000</v>
      </c>
      <c r="E72" s="64">
        <f>E73</f>
        <v>165275.75</v>
      </c>
      <c r="F72" s="65">
        <f t="shared" si="1"/>
        <v>84724.25</v>
      </c>
    </row>
    <row r="73" spans="1:6" ht="22.5" x14ac:dyDescent="0.2">
      <c r="A73" s="24" t="s">
        <v>168</v>
      </c>
      <c r="B73" s="63" t="s">
        <v>166</v>
      </c>
      <c r="C73" s="26" t="s">
        <v>244</v>
      </c>
      <c r="D73" s="27">
        <v>250000</v>
      </c>
      <c r="E73" s="64">
        <f>E74+E75</f>
        <v>165275.75</v>
      </c>
      <c r="F73" s="65">
        <f t="shared" si="1"/>
        <v>84724.25</v>
      </c>
    </row>
    <row r="74" spans="1:6" ht="22.5" x14ac:dyDescent="0.2">
      <c r="A74" s="24" t="s">
        <v>170</v>
      </c>
      <c r="B74" s="63" t="s">
        <v>166</v>
      </c>
      <c r="C74" s="26" t="s">
        <v>245</v>
      </c>
      <c r="D74" s="27">
        <v>192000</v>
      </c>
      <c r="E74" s="64">
        <f>E79</f>
        <v>133215.75</v>
      </c>
      <c r="F74" s="65">
        <f t="shared" si="1"/>
        <v>58784.25</v>
      </c>
    </row>
    <row r="75" spans="1:6" ht="33.75" x14ac:dyDescent="0.2">
      <c r="A75" s="24" t="s">
        <v>174</v>
      </c>
      <c r="B75" s="63" t="s">
        <v>166</v>
      </c>
      <c r="C75" s="26" t="s">
        <v>246</v>
      </c>
      <c r="D75" s="27">
        <v>58000</v>
      </c>
      <c r="E75" s="64">
        <f>E80</f>
        <v>32060</v>
      </c>
      <c r="F75" s="65">
        <f t="shared" si="1"/>
        <v>25940</v>
      </c>
    </row>
    <row r="76" spans="1:6" ht="22.5" x14ac:dyDescent="0.2">
      <c r="A76" s="24" t="s">
        <v>199</v>
      </c>
      <c r="B76" s="63" t="s">
        <v>166</v>
      </c>
      <c r="C76" s="26" t="s">
        <v>247</v>
      </c>
      <c r="D76" s="27">
        <v>5400</v>
      </c>
      <c r="E76" s="64" t="s">
        <v>45</v>
      </c>
      <c r="F76" s="65">
        <f t="shared" si="1"/>
        <v>5400</v>
      </c>
    </row>
    <row r="77" spans="1:6" ht="22.5" x14ac:dyDescent="0.2">
      <c r="A77" s="24" t="s">
        <v>176</v>
      </c>
      <c r="B77" s="63" t="s">
        <v>166</v>
      </c>
      <c r="C77" s="26" t="s">
        <v>248</v>
      </c>
      <c r="D77" s="27">
        <v>5400</v>
      </c>
      <c r="E77" s="64" t="s">
        <v>45</v>
      </c>
      <c r="F77" s="65">
        <f t="shared" si="1"/>
        <v>5400</v>
      </c>
    </row>
    <row r="78" spans="1:6" x14ac:dyDescent="0.2">
      <c r="A78" s="24" t="s">
        <v>178</v>
      </c>
      <c r="B78" s="63" t="s">
        <v>166</v>
      </c>
      <c r="C78" s="26" t="s">
        <v>249</v>
      </c>
      <c r="D78" s="27">
        <v>5400</v>
      </c>
      <c r="E78" s="64" t="s">
        <v>45</v>
      </c>
      <c r="F78" s="65">
        <f t="shared" si="1"/>
        <v>5400</v>
      </c>
    </row>
    <row r="79" spans="1:6" x14ac:dyDescent="0.2">
      <c r="A79" s="51" t="s">
        <v>241</v>
      </c>
      <c r="B79" s="52" t="s">
        <v>166</v>
      </c>
      <c r="C79" s="53" t="s">
        <v>250</v>
      </c>
      <c r="D79" s="54">
        <v>192000</v>
      </c>
      <c r="E79" s="55">
        <v>133215.75</v>
      </c>
      <c r="F79" s="56">
        <f t="shared" ref="F79:F110" si="2">IF(OR(D79="-",IF(E79="-",0,E79)&gt;=IF(D79="-",0,D79)),"-",IF(D79="-",0,D79)-IF(E79="-",0,E79))</f>
        <v>58784.25</v>
      </c>
    </row>
    <row r="80" spans="1:6" x14ac:dyDescent="0.2">
      <c r="A80" s="51" t="s">
        <v>241</v>
      </c>
      <c r="B80" s="52" t="s">
        <v>166</v>
      </c>
      <c r="C80" s="53" t="s">
        <v>251</v>
      </c>
      <c r="D80" s="54">
        <v>58000</v>
      </c>
      <c r="E80" s="55">
        <v>32060</v>
      </c>
      <c r="F80" s="56">
        <f t="shared" si="2"/>
        <v>25940</v>
      </c>
    </row>
    <row r="81" spans="1:6" x14ac:dyDescent="0.2">
      <c r="A81" s="51" t="s">
        <v>241</v>
      </c>
      <c r="B81" s="52" t="s">
        <v>166</v>
      </c>
      <c r="C81" s="53" t="s">
        <v>252</v>
      </c>
      <c r="D81" s="54">
        <v>5400</v>
      </c>
      <c r="E81" s="55" t="s">
        <v>45</v>
      </c>
      <c r="F81" s="56">
        <f t="shared" si="2"/>
        <v>5400</v>
      </c>
    </row>
    <row r="82" spans="1:6" ht="22.5" x14ac:dyDescent="0.2">
      <c r="A82" s="24" t="s">
        <v>176</v>
      </c>
      <c r="B82" s="63" t="s">
        <v>166</v>
      </c>
      <c r="C82" s="26" t="s">
        <v>253</v>
      </c>
      <c r="D82" s="27">
        <v>3000</v>
      </c>
      <c r="E82" s="64" t="s">
        <v>45</v>
      </c>
      <c r="F82" s="65">
        <f t="shared" si="2"/>
        <v>3000</v>
      </c>
    </row>
    <row r="83" spans="1:6" x14ac:dyDescent="0.2">
      <c r="A83" s="24" t="s">
        <v>178</v>
      </c>
      <c r="B83" s="63" t="s">
        <v>166</v>
      </c>
      <c r="C83" s="26" t="s">
        <v>254</v>
      </c>
      <c r="D83" s="27">
        <v>3000</v>
      </c>
      <c r="E83" s="64" t="s">
        <v>45</v>
      </c>
      <c r="F83" s="65">
        <f t="shared" si="2"/>
        <v>3000</v>
      </c>
    </row>
    <row r="84" spans="1:6" ht="33.75" x14ac:dyDescent="0.2">
      <c r="A84" s="51" t="s">
        <v>255</v>
      </c>
      <c r="B84" s="52" t="s">
        <v>166</v>
      </c>
      <c r="C84" s="53" t="s">
        <v>256</v>
      </c>
      <c r="D84" s="54">
        <v>3000</v>
      </c>
      <c r="E84" s="55" t="s">
        <v>45</v>
      </c>
      <c r="F84" s="56">
        <f t="shared" si="2"/>
        <v>3000</v>
      </c>
    </row>
    <row r="85" spans="1:6" ht="22.5" x14ac:dyDescent="0.2">
      <c r="A85" s="24" t="s">
        <v>199</v>
      </c>
      <c r="B85" s="63" t="s">
        <v>166</v>
      </c>
      <c r="C85" s="26" t="s">
        <v>257</v>
      </c>
      <c r="D85" s="27">
        <v>3000</v>
      </c>
      <c r="E85" s="64" t="s">
        <v>45</v>
      </c>
      <c r="F85" s="65">
        <f t="shared" si="2"/>
        <v>3000</v>
      </c>
    </row>
    <row r="86" spans="1:6" ht="22.5" x14ac:dyDescent="0.2">
      <c r="A86" s="24" t="s">
        <v>176</v>
      </c>
      <c r="B86" s="63" t="s">
        <v>166</v>
      </c>
      <c r="C86" s="26" t="s">
        <v>258</v>
      </c>
      <c r="D86" s="27">
        <v>3000</v>
      </c>
      <c r="E86" s="64" t="s">
        <v>45</v>
      </c>
      <c r="F86" s="65">
        <f t="shared" si="2"/>
        <v>3000</v>
      </c>
    </row>
    <row r="87" spans="1:6" x14ac:dyDescent="0.2">
      <c r="A87" s="24" t="s">
        <v>178</v>
      </c>
      <c r="B87" s="63" t="s">
        <v>166</v>
      </c>
      <c r="C87" s="26" t="s">
        <v>259</v>
      </c>
      <c r="D87" s="27">
        <v>3000</v>
      </c>
      <c r="E87" s="64" t="s">
        <v>45</v>
      </c>
      <c r="F87" s="65">
        <f t="shared" si="2"/>
        <v>3000</v>
      </c>
    </row>
    <row r="88" spans="1:6" ht="33.75" x14ac:dyDescent="0.2">
      <c r="A88" s="51" t="s">
        <v>255</v>
      </c>
      <c r="B88" s="52" t="s">
        <v>166</v>
      </c>
      <c r="C88" s="53" t="s">
        <v>260</v>
      </c>
      <c r="D88" s="54">
        <v>3000</v>
      </c>
      <c r="E88" s="55" t="s">
        <v>45</v>
      </c>
      <c r="F88" s="56">
        <f t="shared" si="2"/>
        <v>3000</v>
      </c>
    </row>
    <row r="89" spans="1:6" ht="22.5" x14ac:dyDescent="0.2">
      <c r="A89" s="24" t="s">
        <v>176</v>
      </c>
      <c r="B89" s="63" t="s">
        <v>166</v>
      </c>
      <c r="C89" s="26" t="s">
        <v>261</v>
      </c>
      <c r="D89" s="27">
        <v>616700</v>
      </c>
      <c r="E89" s="64">
        <v>379007.53</v>
      </c>
      <c r="F89" s="65">
        <f t="shared" si="2"/>
        <v>237692.46999999997</v>
      </c>
    </row>
    <row r="90" spans="1:6" x14ac:dyDescent="0.2">
      <c r="A90" s="24" t="s">
        <v>178</v>
      </c>
      <c r="B90" s="63" t="s">
        <v>166</v>
      </c>
      <c r="C90" s="26" t="s">
        <v>262</v>
      </c>
      <c r="D90" s="27">
        <v>156500</v>
      </c>
      <c r="E90" s="64">
        <v>133556.32</v>
      </c>
      <c r="F90" s="65">
        <f t="shared" si="2"/>
        <v>22943.679999999993</v>
      </c>
    </row>
    <row r="91" spans="1:6" x14ac:dyDescent="0.2">
      <c r="A91" s="24" t="s">
        <v>180</v>
      </c>
      <c r="B91" s="63" t="s">
        <v>166</v>
      </c>
      <c r="C91" s="26" t="s">
        <v>263</v>
      </c>
      <c r="D91" s="27">
        <v>460200</v>
      </c>
      <c r="E91" s="64">
        <v>231352.05</v>
      </c>
      <c r="F91" s="65">
        <f t="shared" si="2"/>
        <v>228847.95</v>
      </c>
    </row>
    <row r="92" spans="1:6" x14ac:dyDescent="0.2">
      <c r="A92" s="24" t="s">
        <v>150</v>
      </c>
      <c r="B92" s="63" t="s">
        <v>166</v>
      </c>
      <c r="C92" s="26" t="s">
        <v>264</v>
      </c>
      <c r="D92" s="27">
        <v>31800</v>
      </c>
      <c r="E92" s="64">
        <v>16200</v>
      </c>
      <c r="F92" s="65">
        <f t="shared" si="2"/>
        <v>15600</v>
      </c>
    </row>
    <row r="93" spans="1:6" ht="45" x14ac:dyDescent="0.2">
      <c r="A93" s="24" t="s">
        <v>265</v>
      </c>
      <c r="B93" s="63" t="s">
        <v>166</v>
      </c>
      <c r="C93" s="26" t="s">
        <v>266</v>
      </c>
      <c r="D93" s="27">
        <v>1891700</v>
      </c>
      <c r="E93" s="64">
        <f>E94</f>
        <v>424979.21</v>
      </c>
      <c r="F93" s="65">
        <f t="shared" si="2"/>
        <v>1466720.79</v>
      </c>
    </row>
    <row r="94" spans="1:6" ht="45" x14ac:dyDescent="0.2">
      <c r="A94" s="24" t="s">
        <v>267</v>
      </c>
      <c r="B94" s="63" t="s">
        <v>166</v>
      </c>
      <c r="C94" s="26" t="s">
        <v>268</v>
      </c>
      <c r="D94" s="27">
        <v>1891700</v>
      </c>
      <c r="E94" s="64">
        <f>E95</f>
        <v>424979.21</v>
      </c>
      <c r="F94" s="65">
        <f t="shared" si="2"/>
        <v>1466720.79</v>
      </c>
    </row>
    <row r="95" spans="1:6" x14ac:dyDescent="0.2">
      <c r="A95" s="51" t="s">
        <v>269</v>
      </c>
      <c r="B95" s="52" t="s">
        <v>166</v>
      </c>
      <c r="C95" s="53" t="s">
        <v>270</v>
      </c>
      <c r="D95" s="54">
        <v>1891700</v>
      </c>
      <c r="E95" s="55">
        <f>E96</f>
        <v>424979.21</v>
      </c>
      <c r="F95" s="56">
        <f t="shared" si="2"/>
        <v>1466720.79</v>
      </c>
    </row>
    <row r="96" spans="1:6" x14ac:dyDescent="0.2">
      <c r="A96" s="24" t="s">
        <v>207</v>
      </c>
      <c r="B96" s="63" t="s">
        <v>166</v>
      </c>
      <c r="C96" s="26" t="s">
        <v>271</v>
      </c>
      <c r="D96" s="27">
        <v>1891700</v>
      </c>
      <c r="E96" s="64">
        <f>E97</f>
        <v>424979.21</v>
      </c>
      <c r="F96" s="65">
        <f t="shared" si="2"/>
        <v>1466720.79</v>
      </c>
    </row>
    <row r="97" spans="1:6" ht="45" x14ac:dyDescent="0.2">
      <c r="A97" s="24" t="s">
        <v>265</v>
      </c>
      <c r="B97" s="63" t="s">
        <v>166</v>
      </c>
      <c r="C97" s="26" t="s">
        <v>272</v>
      </c>
      <c r="D97" s="27">
        <v>1891700</v>
      </c>
      <c r="E97" s="64">
        <f>E98</f>
        <v>424979.21</v>
      </c>
      <c r="F97" s="65">
        <f t="shared" si="2"/>
        <v>1466720.79</v>
      </c>
    </row>
    <row r="98" spans="1:6" ht="45" x14ac:dyDescent="0.2">
      <c r="A98" s="24" t="s">
        <v>267</v>
      </c>
      <c r="B98" s="63" t="s">
        <v>166</v>
      </c>
      <c r="C98" s="26" t="s">
        <v>273</v>
      </c>
      <c r="D98" s="27">
        <v>1891700</v>
      </c>
      <c r="E98" s="64">
        <f>E99</f>
        <v>424979.21</v>
      </c>
      <c r="F98" s="65">
        <f t="shared" si="2"/>
        <v>1466720.79</v>
      </c>
    </row>
    <row r="99" spans="1:6" x14ac:dyDescent="0.2">
      <c r="A99" s="51" t="s">
        <v>269</v>
      </c>
      <c r="B99" s="52" t="s">
        <v>166</v>
      </c>
      <c r="C99" s="53" t="s">
        <v>274</v>
      </c>
      <c r="D99" s="54">
        <v>1891700</v>
      </c>
      <c r="E99" s="55">
        <v>424979.21</v>
      </c>
      <c r="F99" s="56">
        <f t="shared" si="2"/>
        <v>1466720.79</v>
      </c>
    </row>
    <row r="100" spans="1:6" x14ac:dyDescent="0.2">
      <c r="A100" s="51" t="s">
        <v>275</v>
      </c>
      <c r="B100" s="52" t="s">
        <v>166</v>
      </c>
      <c r="C100" s="53" t="s">
        <v>276</v>
      </c>
      <c r="D100" s="54">
        <v>616700</v>
      </c>
      <c r="E100" s="55">
        <f>E101</f>
        <v>356744.37</v>
      </c>
      <c r="F100" s="56">
        <f t="shared" si="2"/>
        <v>259955.63</v>
      </c>
    </row>
    <row r="101" spans="1:6" ht="22.5" x14ac:dyDescent="0.2">
      <c r="A101" s="24" t="s">
        <v>199</v>
      </c>
      <c r="B101" s="63" t="s">
        <v>166</v>
      </c>
      <c r="C101" s="26" t="s">
        <v>277</v>
      </c>
      <c r="D101" s="27">
        <v>616700</v>
      </c>
      <c r="E101" s="64">
        <f>E102</f>
        <v>356744.37</v>
      </c>
      <c r="F101" s="65">
        <f t="shared" si="2"/>
        <v>259955.63</v>
      </c>
    </row>
    <row r="102" spans="1:6" ht="22.5" x14ac:dyDescent="0.2">
      <c r="A102" s="24" t="s">
        <v>176</v>
      </c>
      <c r="B102" s="63" t="s">
        <v>166</v>
      </c>
      <c r="C102" s="26" t="s">
        <v>278</v>
      </c>
      <c r="D102" s="27">
        <v>616700</v>
      </c>
      <c r="E102" s="64">
        <f>E103+E104</f>
        <v>356744.37</v>
      </c>
      <c r="F102" s="65">
        <f t="shared" si="2"/>
        <v>259955.63</v>
      </c>
    </row>
    <row r="103" spans="1:6" x14ac:dyDescent="0.2">
      <c r="A103" s="24" t="s">
        <v>178</v>
      </c>
      <c r="B103" s="63" t="s">
        <v>166</v>
      </c>
      <c r="C103" s="26" t="s">
        <v>279</v>
      </c>
      <c r="D103" s="27">
        <v>156500</v>
      </c>
      <c r="E103" s="64">
        <f>E106+E107+E108</f>
        <v>125392.32000000001</v>
      </c>
      <c r="F103" s="65">
        <f t="shared" si="2"/>
        <v>31107.679999999993</v>
      </c>
    </row>
    <row r="104" spans="1:6" x14ac:dyDescent="0.2">
      <c r="A104" s="24" t="s">
        <v>180</v>
      </c>
      <c r="B104" s="63" t="s">
        <v>166</v>
      </c>
      <c r="C104" s="26" t="s">
        <v>280</v>
      </c>
      <c r="D104" s="27">
        <v>460200</v>
      </c>
      <c r="E104" s="64">
        <v>231352.05</v>
      </c>
      <c r="F104" s="65">
        <f t="shared" si="2"/>
        <v>228847.95</v>
      </c>
    </row>
    <row r="105" spans="1:6" x14ac:dyDescent="0.2">
      <c r="A105" s="51" t="s">
        <v>275</v>
      </c>
      <c r="B105" s="52" t="s">
        <v>166</v>
      </c>
      <c r="C105" s="53" t="s">
        <v>281</v>
      </c>
      <c r="D105" s="54">
        <v>460200</v>
      </c>
      <c r="E105" s="55">
        <v>231352.05</v>
      </c>
      <c r="F105" s="56">
        <f t="shared" si="2"/>
        <v>228847.95</v>
      </c>
    </row>
    <row r="106" spans="1:6" x14ac:dyDescent="0.2">
      <c r="A106" s="51" t="s">
        <v>275</v>
      </c>
      <c r="B106" s="52" t="s">
        <v>166</v>
      </c>
      <c r="C106" s="53" t="s">
        <v>282</v>
      </c>
      <c r="D106" s="54">
        <v>12900</v>
      </c>
      <c r="E106" s="55">
        <v>8612</v>
      </c>
      <c r="F106" s="56">
        <f t="shared" si="2"/>
        <v>4288</v>
      </c>
    </row>
    <row r="107" spans="1:6" x14ac:dyDescent="0.2">
      <c r="A107" s="51" t="s">
        <v>275</v>
      </c>
      <c r="B107" s="52" t="s">
        <v>166</v>
      </c>
      <c r="C107" s="53" t="s">
        <v>283</v>
      </c>
      <c r="D107" s="54">
        <v>64200</v>
      </c>
      <c r="E107" s="55">
        <v>63986.32</v>
      </c>
      <c r="F107" s="56">
        <f t="shared" si="2"/>
        <v>213.68000000000029</v>
      </c>
    </row>
    <row r="108" spans="1:6" x14ac:dyDescent="0.2">
      <c r="A108" s="51" t="s">
        <v>275</v>
      </c>
      <c r="B108" s="52" t="s">
        <v>166</v>
      </c>
      <c r="C108" s="53" t="s">
        <v>284</v>
      </c>
      <c r="D108" s="54">
        <v>79400</v>
      </c>
      <c r="E108" s="55">
        <v>52794</v>
      </c>
      <c r="F108" s="56">
        <f t="shared" si="2"/>
        <v>26606</v>
      </c>
    </row>
    <row r="109" spans="1:6" ht="22.5" x14ac:dyDescent="0.2">
      <c r="A109" s="51" t="s">
        <v>285</v>
      </c>
      <c r="B109" s="52" t="s">
        <v>166</v>
      </c>
      <c r="C109" s="53" t="s">
        <v>286</v>
      </c>
      <c r="D109" s="54">
        <v>31800</v>
      </c>
      <c r="E109" s="55">
        <v>16200</v>
      </c>
      <c r="F109" s="56">
        <f t="shared" si="2"/>
        <v>15600</v>
      </c>
    </row>
    <row r="110" spans="1:6" x14ac:dyDescent="0.2">
      <c r="A110" s="24" t="s">
        <v>204</v>
      </c>
      <c r="B110" s="63" t="s">
        <v>166</v>
      </c>
      <c r="C110" s="26" t="s">
        <v>287</v>
      </c>
      <c r="D110" s="27">
        <v>31800</v>
      </c>
      <c r="E110" s="55">
        <v>16200</v>
      </c>
      <c r="F110" s="65">
        <f t="shared" si="2"/>
        <v>15600</v>
      </c>
    </row>
    <row r="111" spans="1:6" x14ac:dyDescent="0.2">
      <c r="A111" s="24" t="s">
        <v>150</v>
      </c>
      <c r="B111" s="63" t="s">
        <v>166</v>
      </c>
      <c r="C111" s="26" t="s">
        <v>288</v>
      </c>
      <c r="D111" s="27">
        <v>31800</v>
      </c>
      <c r="E111" s="64">
        <v>16200</v>
      </c>
      <c r="F111" s="65">
        <f t="shared" ref="F111:F142" si="3">IF(OR(D111="-",IF(E111="-",0,E111)&gt;=IF(D111="-",0,D111)),"-",IF(D111="-",0,D111)-IF(E111="-",0,E111))</f>
        <v>15600</v>
      </c>
    </row>
    <row r="112" spans="1:6" ht="22.5" x14ac:dyDescent="0.2">
      <c r="A112" s="51" t="s">
        <v>285</v>
      </c>
      <c r="B112" s="52" t="s">
        <v>166</v>
      </c>
      <c r="C112" s="53" t="s">
        <v>289</v>
      </c>
      <c r="D112" s="54">
        <v>31800</v>
      </c>
      <c r="E112" s="64">
        <v>16200</v>
      </c>
      <c r="F112" s="56">
        <f t="shared" si="3"/>
        <v>15600</v>
      </c>
    </row>
    <row r="113" spans="1:6" ht="22.5" x14ac:dyDescent="0.2">
      <c r="A113" s="24" t="s">
        <v>176</v>
      </c>
      <c r="B113" s="63" t="s">
        <v>166</v>
      </c>
      <c r="C113" s="26" t="s">
        <v>290</v>
      </c>
      <c r="D113" s="27">
        <v>10000</v>
      </c>
      <c r="E113" s="55">
        <v>10000</v>
      </c>
      <c r="F113" s="65" t="str">
        <f t="shared" si="3"/>
        <v>-</v>
      </c>
    </row>
    <row r="114" spans="1:6" x14ac:dyDescent="0.2">
      <c r="A114" s="24" t="s">
        <v>178</v>
      </c>
      <c r="B114" s="63" t="s">
        <v>166</v>
      </c>
      <c r="C114" s="26" t="s">
        <v>291</v>
      </c>
      <c r="D114" s="27">
        <v>10000</v>
      </c>
      <c r="E114" s="64">
        <v>10000</v>
      </c>
      <c r="F114" s="65" t="str">
        <f t="shared" si="3"/>
        <v>-</v>
      </c>
    </row>
    <row r="115" spans="1:6" ht="22.5" x14ac:dyDescent="0.2">
      <c r="A115" s="51" t="s">
        <v>292</v>
      </c>
      <c r="B115" s="52" t="s">
        <v>166</v>
      </c>
      <c r="C115" s="53" t="s">
        <v>293</v>
      </c>
      <c r="D115" s="54">
        <v>10000</v>
      </c>
      <c r="E115" s="64">
        <v>10000</v>
      </c>
      <c r="F115" s="56" t="str">
        <f t="shared" si="3"/>
        <v>-</v>
      </c>
    </row>
    <row r="116" spans="1:6" ht="22.5" x14ac:dyDescent="0.2">
      <c r="A116" s="24" t="s">
        <v>199</v>
      </c>
      <c r="B116" s="63" t="s">
        <v>166</v>
      </c>
      <c r="C116" s="26" t="s">
        <v>294</v>
      </c>
      <c r="D116" s="27">
        <v>10000</v>
      </c>
      <c r="E116" s="55">
        <v>10000</v>
      </c>
      <c r="F116" s="65" t="str">
        <f t="shared" si="3"/>
        <v>-</v>
      </c>
    </row>
    <row r="117" spans="1:6" ht="22.5" x14ac:dyDescent="0.2">
      <c r="A117" s="24" t="s">
        <v>176</v>
      </c>
      <c r="B117" s="63" t="s">
        <v>166</v>
      </c>
      <c r="C117" s="26" t="s">
        <v>295</v>
      </c>
      <c r="D117" s="27">
        <v>10000</v>
      </c>
      <c r="E117" s="64">
        <v>10000</v>
      </c>
      <c r="F117" s="65" t="str">
        <f t="shared" si="3"/>
        <v>-</v>
      </c>
    </row>
    <row r="118" spans="1:6" x14ac:dyDescent="0.2">
      <c r="A118" s="24" t="s">
        <v>178</v>
      </c>
      <c r="B118" s="63" t="s">
        <v>166</v>
      </c>
      <c r="C118" s="26" t="s">
        <v>296</v>
      </c>
      <c r="D118" s="27">
        <v>10000</v>
      </c>
      <c r="E118" s="64">
        <v>10000</v>
      </c>
      <c r="F118" s="65" t="str">
        <f t="shared" si="3"/>
        <v>-</v>
      </c>
    </row>
    <row r="119" spans="1:6" ht="22.5" x14ac:dyDescent="0.2">
      <c r="A119" s="51" t="s">
        <v>292</v>
      </c>
      <c r="B119" s="52" t="s">
        <v>166</v>
      </c>
      <c r="C119" s="53" t="s">
        <v>297</v>
      </c>
      <c r="D119" s="54">
        <v>10000</v>
      </c>
      <c r="E119" s="64">
        <v>10000</v>
      </c>
      <c r="F119" s="56" t="str">
        <f t="shared" si="3"/>
        <v>-</v>
      </c>
    </row>
    <row r="120" spans="1:6" ht="22.5" x14ac:dyDescent="0.2">
      <c r="A120" s="24" t="s">
        <v>176</v>
      </c>
      <c r="B120" s="63" t="s">
        <v>166</v>
      </c>
      <c r="C120" s="26" t="s">
        <v>298</v>
      </c>
      <c r="D120" s="27">
        <v>25000</v>
      </c>
      <c r="E120" s="55">
        <v>18090</v>
      </c>
      <c r="F120" s="65">
        <f t="shared" si="3"/>
        <v>6910</v>
      </c>
    </row>
    <row r="121" spans="1:6" x14ac:dyDescent="0.2">
      <c r="A121" s="24" t="s">
        <v>178</v>
      </c>
      <c r="B121" s="63" t="s">
        <v>166</v>
      </c>
      <c r="C121" s="26" t="s">
        <v>299</v>
      </c>
      <c r="D121" s="27">
        <v>25000</v>
      </c>
      <c r="E121" s="64">
        <v>18090</v>
      </c>
      <c r="F121" s="65">
        <f t="shared" si="3"/>
        <v>6910</v>
      </c>
    </row>
    <row r="122" spans="1:6" x14ac:dyDescent="0.2">
      <c r="A122" s="24" t="s">
        <v>150</v>
      </c>
      <c r="B122" s="63" t="s">
        <v>166</v>
      </c>
      <c r="C122" s="26" t="s">
        <v>300</v>
      </c>
      <c r="D122" s="27">
        <v>21350</v>
      </c>
      <c r="E122" s="64">
        <v>12400</v>
      </c>
      <c r="F122" s="65">
        <f t="shared" si="3"/>
        <v>8950</v>
      </c>
    </row>
    <row r="123" spans="1:6" x14ac:dyDescent="0.2">
      <c r="A123" s="24" t="s">
        <v>301</v>
      </c>
      <c r="B123" s="63" t="s">
        <v>166</v>
      </c>
      <c r="C123" s="26" t="s">
        <v>302</v>
      </c>
      <c r="D123" s="27">
        <v>6345800</v>
      </c>
      <c r="E123" s="64">
        <f>E124+E125</f>
        <v>4507200</v>
      </c>
      <c r="F123" s="65">
        <f t="shared" si="3"/>
        <v>1838600</v>
      </c>
    </row>
    <row r="124" spans="1:6" ht="45" x14ac:dyDescent="0.2">
      <c r="A124" s="24" t="s">
        <v>303</v>
      </c>
      <c r="B124" s="63" t="s">
        <v>166</v>
      </c>
      <c r="C124" s="26" t="s">
        <v>304</v>
      </c>
      <c r="D124" s="27">
        <v>6320800</v>
      </c>
      <c r="E124" s="64">
        <f>E132</f>
        <v>4482200</v>
      </c>
      <c r="F124" s="65">
        <f t="shared" si="3"/>
        <v>1838600</v>
      </c>
    </row>
    <row r="125" spans="1:6" x14ac:dyDescent="0.2">
      <c r="A125" s="24" t="s">
        <v>305</v>
      </c>
      <c r="B125" s="63" t="s">
        <v>166</v>
      </c>
      <c r="C125" s="26" t="s">
        <v>306</v>
      </c>
      <c r="D125" s="27">
        <v>25000</v>
      </c>
      <c r="E125" s="64">
        <v>25000</v>
      </c>
      <c r="F125" s="65" t="str">
        <f t="shared" si="3"/>
        <v>-</v>
      </c>
    </row>
    <row r="126" spans="1:6" x14ac:dyDescent="0.2">
      <c r="A126" s="51" t="s">
        <v>307</v>
      </c>
      <c r="B126" s="52" t="s">
        <v>166</v>
      </c>
      <c r="C126" s="53" t="s">
        <v>308</v>
      </c>
      <c r="D126" s="54">
        <v>6370800</v>
      </c>
      <c r="E126" s="64">
        <f>E127+E130</f>
        <v>4525290</v>
      </c>
      <c r="F126" s="56">
        <f t="shared" si="3"/>
        <v>1845510</v>
      </c>
    </row>
    <row r="127" spans="1:6" ht="22.5" x14ac:dyDescent="0.2">
      <c r="A127" s="24" t="s">
        <v>199</v>
      </c>
      <c r="B127" s="63" t="s">
        <v>166</v>
      </c>
      <c r="C127" s="26" t="s">
        <v>309</v>
      </c>
      <c r="D127" s="27">
        <v>25000</v>
      </c>
      <c r="E127" s="55">
        <v>18090</v>
      </c>
      <c r="F127" s="65">
        <f t="shared" si="3"/>
        <v>6910</v>
      </c>
    </row>
    <row r="128" spans="1:6" ht="22.5" x14ac:dyDescent="0.2">
      <c r="A128" s="24" t="s">
        <v>176</v>
      </c>
      <c r="B128" s="63" t="s">
        <v>166</v>
      </c>
      <c r="C128" s="26" t="s">
        <v>310</v>
      </c>
      <c r="D128" s="27">
        <v>25000</v>
      </c>
      <c r="E128" s="64">
        <v>18090</v>
      </c>
      <c r="F128" s="65">
        <f t="shared" si="3"/>
        <v>6910</v>
      </c>
    </row>
    <row r="129" spans="1:6" x14ac:dyDescent="0.2">
      <c r="A129" s="24" t="s">
        <v>178</v>
      </c>
      <c r="B129" s="63" t="s">
        <v>166</v>
      </c>
      <c r="C129" s="26" t="s">
        <v>311</v>
      </c>
      <c r="D129" s="27">
        <v>25000</v>
      </c>
      <c r="E129" s="64">
        <v>18090</v>
      </c>
      <c r="F129" s="65">
        <f t="shared" si="3"/>
        <v>6910</v>
      </c>
    </row>
    <row r="130" spans="1:6" ht="22.5" x14ac:dyDescent="0.2">
      <c r="A130" s="24" t="s">
        <v>312</v>
      </c>
      <c r="B130" s="63" t="s">
        <v>166</v>
      </c>
      <c r="C130" s="26" t="s">
        <v>313</v>
      </c>
      <c r="D130" s="27">
        <v>6345800</v>
      </c>
      <c r="E130" s="64">
        <f>E131</f>
        <v>4507200</v>
      </c>
      <c r="F130" s="65">
        <f t="shared" si="3"/>
        <v>1838600</v>
      </c>
    </row>
    <row r="131" spans="1:6" x14ac:dyDescent="0.2">
      <c r="A131" s="24" t="s">
        <v>301</v>
      </c>
      <c r="B131" s="63" t="s">
        <v>166</v>
      </c>
      <c r="C131" s="26" t="s">
        <v>314</v>
      </c>
      <c r="D131" s="27">
        <v>6345800</v>
      </c>
      <c r="E131" s="64">
        <f>E132+E133</f>
        <v>4507200</v>
      </c>
      <c r="F131" s="65">
        <f t="shared" si="3"/>
        <v>1838600</v>
      </c>
    </row>
    <row r="132" spans="1:6" ht="45" x14ac:dyDescent="0.2">
      <c r="A132" s="24" t="s">
        <v>303</v>
      </c>
      <c r="B132" s="63" t="s">
        <v>166</v>
      </c>
      <c r="C132" s="26" t="s">
        <v>315</v>
      </c>
      <c r="D132" s="27">
        <v>6320800</v>
      </c>
      <c r="E132" s="64">
        <f>E134+E138</f>
        <v>4482200</v>
      </c>
      <c r="F132" s="65">
        <f t="shared" si="3"/>
        <v>1838600</v>
      </c>
    </row>
    <row r="133" spans="1:6" x14ac:dyDescent="0.2">
      <c r="A133" s="24" t="s">
        <v>305</v>
      </c>
      <c r="B133" s="63" t="s">
        <v>166</v>
      </c>
      <c r="C133" s="26" t="s">
        <v>316</v>
      </c>
      <c r="D133" s="27">
        <v>25000</v>
      </c>
      <c r="E133" s="64">
        <v>25000</v>
      </c>
      <c r="F133" s="65" t="str">
        <f t="shared" si="3"/>
        <v>-</v>
      </c>
    </row>
    <row r="134" spans="1:6" x14ac:dyDescent="0.2">
      <c r="A134" s="51" t="s">
        <v>307</v>
      </c>
      <c r="B134" s="52" t="s">
        <v>166</v>
      </c>
      <c r="C134" s="53" t="s">
        <v>317</v>
      </c>
      <c r="D134" s="54">
        <v>5504400</v>
      </c>
      <c r="E134" s="64">
        <v>3665800</v>
      </c>
      <c r="F134" s="56">
        <f t="shared" si="3"/>
        <v>1838600</v>
      </c>
    </row>
    <row r="135" spans="1:6" x14ac:dyDescent="0.2">
      <c r="A135" s="51" t="s">
        <v>307</v>
      </c>
      <c r="B135" s="52" t="s">
        <v>166</v>
      </c>
      <c r="C135" s="53" t="s">
        <v>318</v>
      </c>
      <c r="D135" s="54">
        <v>23700</v>
      </c>
      <c r="E135" s="55">
        <v>18090</v>
      </c>
      <c r="F135" s="56">
        <f t="shared" si="3"/>
        <v>5610</v>
      </c>
    </row>
    <row r="136" spans="1:6" x14ac:dyDescent="0.2">
      <c r="A136" s="51" t="s">
        <v>307</v>
      </c>
      <c r="B136" s="52" t="s">
        <v>166</v>
      </c>
      <c r="C136" s="53" t="s">
        <v>319</v>
      </c>
      <c r="D136" s="54">
        <v>25000</v>
      </c>
      <c r="E136" s="55">
        <v>25000</v>
      </c>
      <c r="F136" s="56" t="str">
        <f t="shared" si="3"/>
        <v>-</v>
      </c>
    </row>
    <row r="137" spans="1:6" x14ac:dyDescent="0.2">
      <c r="A137" s="51" t="s">
        <v>307</v>
      </c>
      <c r="B137" s="52" t="s">
        <v>166</v>
      </c>
      <c r="C137" s="53" t="s">
        <v>320</v>
      </c>
      <c r="D137" s="54">
        <v>1300</v>
      </c>
      <c r="E137" s="55" t="s">
        <v>45</v>
      </c>
      <c r="F137" s="56">
        <f t="shared" si="3"/>
        <v>1300</v>
      </c>
    </row>
    <row r="138" spans="1:6" x14ac:dyDescent="0.2">
      <c r="A138" s="51" t="s">
        <v>307</v>
      </c>
      <c r="B138" s="52" t="s">
        <v>166</v>
      </c>
      <c r="C138" s="53" t="s">
        <v>321</v>
      </c>
      <c r="D138" s="54">
        <v>816400</v>
      </c>
      <c r="E138" s="55">
        <v>816400</v>
      </c>
      <c r="F138" s="56" t="str">
        <f t="shared" si="3"/>
        <v>-</v>
      </c>
    </row>
    <row r="139" spans="1:6" ht="22.5" x14ac:dyDescent="0.2">
      <c r="A139" s="51" t="s">
        <v>322</v>
      </c>
      <c r="B139" s="52" t="s">
        <v>166</v>
      </c>
      <c r="C139" s="53" t="s">
        <v>323</v>
      </c>
      <c r="D139" s="54">
        <v>21350</v>
      </c>
      <c r="E139" s="55">
        <v>12400</v>
      </c>
      <c r="F139" s="56">
        <f t="shared" si="3"/>
        <v>8950</v>
      </c>
    </row>
    <row r="140" spans="1:6" x14ac:dyDescent="0.2">
      <c r="A140" s="24" t="s">
        <v>204</v>
      </c>
      <c r="B140" s="63" t="s">
        <v>166</v>
      </c>
      <c r="C140" s="26" t="s">
        <v>324</v>
      </c>
      <c r="D140" s="27">
        <v>21350</v>
      </c>
      <c r="E140" s="55">
        <v>12400</v>
      </c>
      <c r="F140" s="65">
        <f t="shared" si="3"/>
        <v>8950</v>
      </c>
    </row>
    <row r="141" spans="1:6" x14ac:dyDescent="0.2">
      <c r="A141" s="24" t="s">
        <v>150</v>
      </c>
      <c r="B141" s="63" t="s">
        <v>166</v>
      </c>
      <c r="C141" s="26" t="s">
        <v>325</v>
      </c>
      <c r="D141" s="27">
        <v>21350</v>
      </c>
      <c r="E141" s="64">
        <v>12400</v>
      </c>
      <c r="F141" s="65">
        <f t="shared" si="3"/>
        <v>8950</v>
      </c>
    </row>
    <row r="142" spans="1:6" ht="22.5" x14ac:dyDescent="0.2">
      <c r="A142" s="51" t="s">
        <v>322</v>
      </c>
      <c r="B142" s="52" t="s">
        <v>166</v>
      </c>
      <c r="C142" s="53" t="s">
        <v>326</v>
      </c>
      <c r="D142" s="54">
        <v>21350</v>
      </c>
      <c r="E142" s="64">
        <v>12400</v>
      </c>
      <c r="F142" s="56">
        <f t="shared" si="3"/>
        <v>8950</v>
      </c>
    </row>
    <row r="143" spans="1:6" x14ac:dyDescent="0.2">
      <c r="A143" s="24" t="s">
        <v>327</v>
      </c>
      <c r="B143" s="63" t="s">
        <v>166</v>
      </c>
      <c r="C143" s="26" t="s">
        <v>328</v>
      </c>
      <c r="D143" s="27">
        <v>330300</v>
      </c>
      <c r="E143" s="55">
        <f>E144</f>
        <v>243553.84</v>
      </c>
      <c r="F143" s="65">
        <f t="shared" ref="F143:F154" si="4">IF(OR(D143="-",IF(E143="-",0,E143)&gt;=IF(D143="-",0,D143)),"-",IF(D143="-",0,D143)-IF(E143="-",0,E143))</f>
        <v>86746.16</v>
      </c>
    </row>
    <row r="144" spans="1:6" x14ac:dyDescent="0.2">
      <c r="A144" s="24" t="s">
        <v>329</v>
      </c>
      <c r="B144" s="63" t="s">
        <v>166</v>
      </c>
      <c r="C144" s="26" t="s">
        <v>330</v>
      </c>
      <c r="D144" s="27">
        <v>330300</v>
      </c>
      <c r="E144" s="64">
        <f>E146</f>
        <v>243553.84</v>
      </c>
      <c r="F144" s="65">
        <f t="shared" si="4"/>
        <v>86746.16</v>
      </c>
    </row>
    <row r="145" spans="1:6" x14ac:dyDescent="0.2">
      <c r="A145" s="24" t="s">
        <v>150</v>
      </c>
      <c r="B145" s="63" t="s">
        <v>166</v>
      </c>
      <c r="C145" s="26" t="s">
        <v>331</v>
      </c>
      <c r="D145" s="27">
        <v>28300</v>
      </c>
      <c r="E145" s="64">
        <v>28299</v>
      </c>
      <c r="F145" s="65">
        <f t="shared" si="4"/>
        <v>1</v>
      </c>
    </row>
    <row r="146" spans="1:6" x14ac:dyDescent="0.2">
      <c r="A146" s="51" t="s">
        <v>332</v>
      </c>
      <c r="B146" s="52" t="s">
        <v>166</v>
      </c>
      <c r="C146" s="53" t="s">
        <v>333</v>
      </c>
      <c r="D146" s="54">
        <v>330300</v>
      </c>
      <c r="E146" s="64">
        <f>E147</f>
        <v>243553.84</v>
      </c>
      <c r="F146" s="56">
        <f t="shared" si="4"/>
        <v>86746.16</v>
      </c>
    </row>
    <row r="147" spans="1:6" x14ac:dyDescent="0.2">
      <c r="A147" s="24" t="s">
        <v>334</v>
      </c>
      <c r="B147" s="63" t="s">
        <v>166</v>
      </c>
      <c r="C147" s="26" t="s">
        <v>335</v>
      </c>
      <c r="D147" s="27">
        <v>330300</v>
      </c>
      <c r="E147" s="55">
        <f>E148</f>
        <v>243553.84</v>
      </c>
      <c r="F147" s="65">
        <f t="shared" si="4"/>
        <v>86746.16</v>
      </c>
    </row>
    <row r="148" spans="1:6" x14ac:dyDescent="0.2">
      <c r="A148" s="24" t="s">
        <v>327</v>
      </c>
      <c r="B148" s="63" t="s">
        <v>166</v>
      </c>
      <c r="C148" s="26" t="s">
        <v>336</v>
      </c>
      <c r="D148" s="27">
        <v>330300</v>
      </c>
      <c r="E148" s="64">
        <f>E149</f>
        <v>243553.84</v>
      </c>
      <c r="F148" s="65">
        <f t="shared" si="4"/>
        <v>86746.16</v>
      </c>
    </row>
    <row r="149" spans="1:6" x14ac:dyDescent="0.2">
      <c r="A149" s="24" t="s">
        <v>329</v>
      </c>
      <c r="B149" s="63" t="s">
        <v>166</v>
      </c>
      <c r="C149" s="26" t="s">
        <v>337</v>
      </c>
      <c r="D149" s="27">
        <v>330300</v>
      </c>
      <c r="E149" s="64">
        <f>E150</f>
        <v>243553.84</v>
      </c>
      <c r="F149" s="65">
        <f t="shared" si="4"/>
        <v>86746.16</v>
      </c>
    </row>
    <row r="150" spans="1:6" x14ac:dyDescent="0.2">
      <c r="A150" s="51" t="s">
        <v>332</v>
      </c>
      <c r="B150" s="52" t="s">
        <v>166</v>
      </c>
      <c r="C150" s="53" t="s">
        <v>338</v>
      </c>
      <c r="D150" s="54">
        <v>330300</v>
      </c>
      <c r="E150" s="64">
        <v>243553.84</v>
      </c>
      <c r="F150" s="56">
        <f t="shared" si="4"/>
        <v>86746.16</v>
      </c>
    </row>
    <row r="151" spans="1:6" x14ac:dyDescent="0.2">
      <c r="A151" s="51" t="s">
        <v>339</v>
      </c>
      <c r="B151" s="52" t="s">
        <v>166</v>
      </c>
      <c r="C151" s="53" t="s">
        <v>340</v>
      </c>
      <c r="D151" s="54">
        <v>28300</v>
      </c>
      <c r="E151" s="55">
        <v>28299</v>
      </c>
      <c r="F151" s="56">
        <f t="shared" si="4"/>
        <v>1</v>
      </c>
    </row>
    <row r="152" spans="1:6" x14ac:dyDescent="0.2">
      <c r="A152" s="24" t="s">
        <v>204</v>
      </c>
      <c r="B152" s="63" t="s">
        <v>166</v>
      </c>
      <c r="C152" s="26" t="s">
        <v>341</v>
      </c>
      <c r="D152" s="27">
        <v>28300</v>
      </c>
      <c r="E152" s="55">
        <v>28299</v>
      </c>
      <c r="F152" s="65">
        <f t="shared" si="4"/>
        <v>1</v>
      </c>
    </row>
    <row r="153" spans="1:6" x14ac:dyDescent="0.2">
      <c r="A153" s="24" t="s">
        <v>150</v>
      </c>
      <c r="B153" s="63" t="s">
        <v>166</v>
      </c>
      <c r="C153" s="26" t="s">
        <v>342</v>
      </c>
      <c r="D153" s="27">
        <v>28300</v>
      </c>
      <c r="E153" s="64">
        <v>28299</v>
      </c>
      <c r="F153" s="65">
        <f t="shared" si="4"/>
        <v>1</v>
      </c>
    </row>
    <row r="154" spans="1:6" ht="13.5" thickBot="1" x14ac:dyDescent="0.25">
      <c r="A154" s="51" t="s">
        <v>339</v>
      </c>
      <c r="B154" s="52" t="s">
        <v>166</v>
      </c>
      <c r="C154" s="53" t="s">
        <v>343</v>
      </c>
      <c r="D154" s="54">
        <v>28300</v>
      </c>
      <c r="E154" s="64">
        <v>28299</v>
      </c>
      <c r="F154" s="56">
        <f t="shared" si="4"/>
        <v>1</v>
      </c>
    </row>
    <row r="155" spans="1:6" ht="9" customHeight="1" thickBot="1" x14ac:dyDescent="0.25">
      <c r="A155" s="66"/>
      <c r="B155" s="67"/>
      <c r="C155" s="68"/>
      <c r="D155" s="69"/>
      <c r="E155" s="55"/>
      <c r="F155" s="67"/>
    </row>
    <row r="156" spans="1:6" ht="13.5" customHeight="1" thickBot="1" x14ac:dyDescent="0.25">
      <c r="A156" s="70" t="s">
        <v>344</v>
      </c>
      <c r="B156" s="71" t="s">
        <v>345</v>
      </c>
      <c r="C156" s="72" t="s">
        <v>167</v>
      </c>
      <c r="D156" s="73">
        <f>Доходы!D19-Расходы!D13</f>
        <v>-781100</v>
      </c>
      <c r="E156" s="73">
        <f>Доходы!E19-Расходы!E13</f>
        <v>703310.73000000045</v>
      </c>
      <c r="F156" s="74" t="s">
        <v>346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F14 F16">
    <cfRule type="cellIs" priority="5" stopIfTrue="1" operator="equal">
      <formula>0</formula>
    </cfRule>
  </conditionalFormatting>
  <conditionalFormatting sqref="F28:F29">
    <cfRule type="cellIs" priority="6" stopIfTrue="1" operator="equal">
      <formula>0</formula>
    </cfRule>
  </conditionalFormatting>
  <conditionalFormatting sqref="F31">
    <cfRule type="cellIs" priority="7" stopIfTrue="1" operator="equal">
      <formula>0</formula>
    </cfRule>
  </conditionalFormatting>
  <conditionalFormatting sqref="E30">
    <cfRule type="cellIs" priority="1" stopIfTrue="1" operator="equal">
      <formula>0</formula>
    </cfRule>
  </conditionalFormatting>
  <conditionalFormatting sqref="E14 E16">
    <cfRule type="cellIs" priority="2" stopIfTrue="1" operator="equal">
      <formula>0</formula>
    </cfRule>
  </conditionalFormatting>
  <conditionalFormatting sqref="E28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showGridLines="0" tabSelected="1" topLeftCell="A7" workbookViewId="0">
      <selection activeCell="E22" sqref="E22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00" t="s">
        <v>347</v>
      </c>
      <c r="B1" s="100"/>
      <c r="C1" s="100"/>
      <c r="D1" s="100"/>
      <c r="E1" s="100"/>
      <c r="F1" s="100"/>
    </row>
    <row r="2" spans="1:6" ht="13.15" customHeight="1" x14ac:dyDescent="0.25">
      <c r="A2" s="88" t="s">
        <v>348</v>
      </c>
      <c r="B2" s="88"/>
      <c r="C2" s="88"/>
      <c r="D2" s="88"/>
      <c r="E2" s="88"/>
      <c r="F2" s="88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1" t="s">
        <v>22</v>
      </c>
      <c r="B4" s="102" t="s">
        <v>23</v>
      </c>
      <c r="C4" s="103" t="s">
        <v>349</v>
      </c>
      <c r="D4" s="104" t="s">
        <v>25</v>
      </c>
      <c r="E4" s="104" t="s">
        <v>26</v>
      </c>
      <c r="F4" s="105" t="s">
        <v>27</v>
      </c>
    </row>
    <row r="5" spans="1:6" ht="4.9000000000000004" customHeight="1" x14ac:dyDescent="0.2">
      <c r="A5" s="106"/>
      <c r="B5" s="107"/>
      <c r="C5" s="108"/>
      <c r="D5" s="109"/>
      <c r="E5" s="109"/>
      <c r="F5" s="110"/>
    </row>
    <row r="6" spans="1:6" ht="6" customHeight="1" x14ac:dyDescent="0.2">
      <c r="A6" s="106"/>
      <c r="B6" s="107"/>
      <c r="C6" s="108"/>
      <c r="D6" s="109"/>
      <c r="E6" s="109"/>
      <c r="F6" s="110"/>
    </row>
    <row r="7" spans="1:6" ht="4.9000000000000004" customHeight="1" x14ac:dyDescent="0.2">
      <c r="A7" s="106"/>
      <c r="B7" s="107"/>
      <c r="C7" s="108"/>
      <c r="D7" s="109"/>
      <c r="E7" s="109"/>
      <c r="F7" s="110"/>
    </row>
    <row r="8" spans="1:6" ht="6" customHeight="1" x14ac:dyDescent="0.2">
      <c r="A8" s="106"/>
      <c r="B8" s="107"/>
      <c r="C8" s="108"/>
      <c r="D8" s="109"/>
      <c r="E8" s="109"/>
      <c r="F8" s="110"/>
    </row>
    <row r="9" spans="1:6" ht="6" customHeight="1" x14ac:dyDescent="0.2">
      <c r="A9" s="106"/>
      <c r="B9" s="107"/>
      <c r="C9" s="108"/>
      <c r="D9" s="109"/>
      <c r="E9" s="109"/>
      <c r="F9" s="110"/>
    </row>
    <row r="10" spans="1:6" ht="18" customHeight="1" x14ac:dyDescent="0.2">
      <c r="A10" s="111"/>
      <c r="B10" s="112"/>
      <c r="C10" s="113"/>
      <c r="D10" s="114"/>
      <c r="E10" s="114"/>
      <c r="F10" s="115"/>
    </row>
    <row r="11" spans="1:6" ht="13.5" customHeight="1" thickBot="1" x14ac:dyDescent="0.25">
      <c r="A11" s="116">
        <v>1</v>
      </c>
      <c r="B11" s="117">
        <v>2</v>
      </c>
      <c r="C11" s="118">
        <v>3</v>
      </c>
      <c r="D11" s="119" t="s">
        <v>28</v>
      </c>
      <c r="E11" s="120" t="s">
        <v>29</v>
      </c>
      <c r="F11" s="121" t="s">
        <v>30</v>
      </c>
    </row>
    <row r="12" spans="1:6" ht="22.5" x14ac:dyDescent="0.2">
      <c r="A12" s="122" t="s">
        <v>350</v>
      </c>
      <c r="B12" s="123" t="s">
        <v>351</v>
      </c>
      <c r="C12" s="124" t="s">
        <v>167</v>
      </c>
      <c r="D12" s="125">
        <f>D17</f>
        <v>781100</v>
      </c>
      <c r="E12" s="125">
        <f>E16</f>
        <v>-703310.73000000045</v>
      </c>
      <c r="F12" s="126">
        <f>D12-E12</f>
        <v>1484410.7300000004</v>
      </c>
    </row>
    <row r="13" spans="1:6" x14ac:dyDescent="0.2">
      <c r="A13" s="127" t="s">
        <v>34</v>
      </c>
      <c r="B13" s="128"/>
      <c r="C13" s="129"/>
      <c r="D13" s="130"/>
      <c r="E13" s="130"/>
      <c r="F13" s="131"/>
    </row>
    <row r="14" spans="1:6" ht="22.5" x14ac:dyDescent="0.2">
      <c r="A14" s="132" t="s">
        <v>373</v>
      </c>
      <c r="B14" s="133" t="s">
        <v>352</v>
      </c>
      <c r="C14" s="134" t="s">
        <v>167</v>
      </c>
      <c r="D14" s="135" t="s">
        <v>45</v>
      </c>
      <c r="E14" s="135" t="s">
        <v>45</v>
      </c>
      <c r="F14" s="136" t="s">
        <v>45</v>
      </c>
    </row>
    <row r="15" spans="1:6" x14ac:dyDescent="0.2">
      <c r="A15" s="127" t="s">
        <v>353</v>
      </c>
      <c r="B15" s="128"/>
      <c r="C15" s="129"/>
      <c r="D15" s="137" t="s">
        <v>45</v>
      </c>
      <c r="E15" s="137" t="s">
        <v>45</v>
      </c>
      <c r="F15" s="138" t="s">
        <v>45</v>
      </c>
    </row>
    <row r="16" spans="1:6" x14ac:dyDescent="0.2">
      <c r="A16" s="139" t="s">
        <v>354</v>
      </c>
      <c r="B16" s="140" t="s">
        <v>355</v>
      </c>
      <c r="C16" s="124" t="s">
        <v>374</v>
      </c>
      <c r="D16" s="125">
        <f>D17</f>
        <v>781100</v>
      </c>
      <c r="E16" s="125">
        <f>E17</f>
        <v>-703310.73000000045</v>
      </c>
      <c r="F16" s="126">
        <f>D16-E16</f>
        <v>1484410.7300000004</v>
      </c>
    </row>
    <row r="17" spans="1:6" ht="22.5" x14ac:dyDescent="0.2">
      <c r="A17" s="139" t="s">
        <v>375</v>
      </c>
      <c r="B17" s="123" t="s">
        <v>355</v>
      </c>
      <c r="C17" s="141" t="s">
        <v>376</v>
      </c>
      <c r="D17" s="125">
        <f>D21+D25</f>
        <v>781100</v>
      </c>
      <c r="E17" s="125">
        <f>E18+E22</f>
        <v>-703310.73000000045</v>
      </c>
      <c r="F17" s="126">
        <f>D17-E17</f>
        <v>1484410.7300000004</v>
      </c>
    </row>
    <row r="18" spans="1:6" x14ac:dyDescent="0.2">
      <c r="A18" s="139" t="s">
        <v>377</v>
      </c>
      <c r="B18" s="142" t="s">
        <v>378</v>
      </c>
      <c r="C18" s="124" t="s">
        <v>379</v>
      </c>
      <c r="D18" s="143">
        <f t="shared" ref="D18:E20" si="0">D19</f>
        <v>-15843400</v>
      </c>
      <c r="E18" s="125">
        <f t="shared" si="0"/>
        <v>-11337439.189999999</v>
      </c>
      <c r="F18" s="144" t="s">
        <v>380</v>
      </c>
    </row>
    <row r="19" spans="1:6" ht="12.75" customHeight="1" x14ac:dyDescent="0.2">
      <c r="A19" s="139" t="s">
        <v>381</v>
      </c>
      <c r="B19" s="123" t="s">
        <v>378</v>
      </c>
      <c r="C19" s="124" t="s">
        <v>382</v>
      </c>
      <c r="D19" s="125">
        <f t="shared" si="0"/>
        <v>-15843400</v>
      </c>
      <c r="E19" s="125">
        <f t="shared" si="0"/>
        <v>-11337439.189999999</v>
      </c>
      <c r="F19" s="126" t="s">
        <v>346</v>
      </c>
    </row>
    <row r="20" spans="1:6" ht="12.75" customHeight="1" x14ac:dyDescent="0.2">
      <c r="A20" s="139" t="s">
        <v>383</v>
      </c>
      <c r="B20" s="123" t="s">
        <v>378</v>
      </c>
      <c r="C20" s="124" t="s">
        <v>384</v>
      </c>
      <c r="D20" s="125">
        <f t="shared" si="0"/>
        <v>-15843400</v>
      </c>
      <c r="E20" s="125">
        <f t="shared" si="0"/>
        <v>-11337439.189999999</v>
      </c>
      <c r="F20" s="126" t="s">
        <v>346</v>
      </c>
    </row>
    <row r="21" spans="1:6" ht="12.75" customHeight="1" x14ac:dyDescent="0.2">
      <c r="A21" s="145" t="s">
        <v>385</v>
      </c>
      <c r="B21" s="146" t="s">
        <v>378</v>
      </c>
      <c r="C21" s="147" t="s">
        <v>386</v>
      </c>
      <c r="D21" s="148">
        <f>-Доходы!D19</f>
        <v>-15843400</v>
      </c>
      <c r="E21" s="28">
        <f>-Доходы!E19</f>
        <v>-11337439.189999999</v>
      </c>
      <c r="F21" s="149" t="s">
        <v>346</v>
      </c>
    </row>
    <row r="22" spans="1:6" ht="12.75" customHeight="1" x14ac:dyDescent="0.2">
      <c r="A22" s="139" t="s">
        <v>387</v>
      </c>
      <c r="B22" s="123" t="s">
        <v>388</v>
      </c>
      <c r="C22" s="124" t="s">
        <v>376</v>
      </c>
      <c r="D22" s="54">
        <f t="shared" ref="D22:E24" si="1">D23</f>
        <v>16624500</v>
      </c>
      <c r="E22" s="125">
        <f t="shared" si="1"/>
        <v>10634128.459999999</v>
      </c>
      <c r="F22" s="126" t="s">
        <v>346</v>
      </c>
    </row>
    <row r="23" spans="1:6" ht="12.75" customHeight="1" x14ac:dyDescent="0.2">
      <c r="A23" s="139" t="s">
        <v>389</v>
      </c>
      <c r="B23" s="123" t="s">
        <v>388</v>
      </c>
      <c r="C23" s="124" t="s">
        <v>390</v>
      </c>
      <c r="D23" s="54">
        <f t="shared" si="1"/>
        <v>16624500</v>
      </c>
      <c r="E23" s="125">
        <f t="shared" si="1"/>
        <v>10634128.459999999</v>
      </c>
      <c r="F23" s="126" t="s">
        <v>346</v>
      </c>
    </row>
    <row r="24" spans="1:6" ht="12.75" customHeight="1" x14ac:dyDescent="0.2">
      <c r="A24" s="139" t="s">
        <v>391</v>
      </c>
      <c r="B24" s="123" t="s">
        <v>388</v>
      </c>
      <c r="C24" s="124" t="s">
        <v>392</v>
      </c>
      <c r="D24" s="54">
        <f t="shared" si="1"/>
        <v>16624500</v>
      </c>
      <c r="E24" s="125">
        <f t="shared" si="1"/>
        <v>10634128.459999999</v>
      </c>
      <c r="F24" s="126" t="s">
        <v>346</v>
      </c>
    </row>
    <row r="25" spans="1:6" ht="12.75" customHeight="1" x14ac:dyDescent="0.2">
      <c r="A25" s="150" t="s">
        <v>393</v>
      </c>
      <c r="B25" s="146" t="s">
        <v>388</v>
      </c>
      <c r="C25" s="151" t="s">
        <v>394</v>
      </c>
      <c r="D25" s="152">
        <f>Расходы!D13</f>
        <v>16624500</v>
      </c>
      <c r="E25" s="153">
        <f>Расходы!E13</f>
        <v>10634128.459999999</v>
      </c>
      <c r="F25" s="149" t="s">
        <v>346</v>
      </c>
    </row>
    <row r="27" spans="1:6" ht="12.75" customHeight="1" x14ac:dyDescent="0.2">
      <c r="A27" s="154" t="s">
        <v>395</v>
      </c>
      <c r="B27" s="154"/>
      <c r="C27" s="154"/>
      <c r="D27" s="154" t="s">
        <v>396</v>
      </c>
      <c r="E27" s="154"/>
    </row>
    <row r="28" spans="1:6" ht="12.75" customHeight="1" x14ac:dyDescent="0.2">
      <c r="A28" s="154"/>
      <c r="B28" s="154"/>
      <c r="C28" s="154"/>
      <c r="D28" s="154"/>
      <c r="E28" s="154"/>
    </row>
    <row r="29" spans="1:6" ht="12.75" customHeight="1" x14ac:dyDescent="0.2">
      <c r="A29" s="154" t="s">
        <v>397</v>
      </c>
      <c r="B29" s="154"/>
      <c r="C29" s="154"/>
      <c r="D29" s="154" t="s">
        <v>398</v>
      </c>
      <c r="E29" s="154"/>
    </row>
    <row r="30" spans="1:6" ht="12.75" customHeight="1" x14ac:dyDescent="0.2">
      <c r="A30" s="154"/>
      <c r="B30" s="154"/>
      <c r="C30" s="154"/>
      <c r="D30" s="154"/>
      <c r="E30" s="154"/>
    </row>
    <row r="31" spans="1:6" ht="12.75" customHeight="1" x14ac:dyDescent="0.2">
      <c r="A31" s="154" t="s">
        <v>399</v>
      </c>
      <c r="B31" s="154"/>
      <c r="C31" s="154"/>
      <c r="D31" s="154" t="s">
        <v>400</v>
      </c>
      <c r="E31" s="154"/>
    </row>
    <row r="32" spans="1:6" ht="12.75" customHeight="1" x14ac:dyDescent="0.2">
      <c r="A32" s="154"/>
      <c r="B32" s="154"/>
      <c r="C32" s="154"/>
      <c r="D32" s="154"/>
      <c r="E32" s="154"/>
    </row>
    <row r="33" spans="1:5" ht="12.75" customHeight="1" x14ac:dyDescent="0.2">
      <c r="A33" s="154"/>
      <c r="B33" s="154"/>
      <c r="C33" s="154"/>
      <c r="D33" s="154"/>
      <c r="E33" s="154"/>
    </row>
    <row r="34" spans="1:5" ht="12.75" customHeight="1" x14ac:dyDescent="0.2">
      <c r="A34" s="154" t="s">
        <v>401</v>
      </c>
      <c r="B34" s="154"/>
      <c r="C34" s="154"/>
      <c r="D34" s="154"/>
      <c r="E34" s="15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01:F101">
    <cfRule type="cellIs" priority="10" stopIfTrue="1" operator="equal">
      <formula>0</formula>
    </cfRule>
  </conditionalFormatting>
  <conditionalFormatting sqref="F15:F17 E13:F13 E15">
    <cfRule type="cellIs" priority="6" stopIfTrue="1" operator="equal">
      <formula>0</formula>
    </cfRule>
  </conditionalFormatting>
  <conditionalFormatting sqref="F15:F17 E13:F13 E15">
    <cfRule type="cellIs" priority="5" stopIfTrue="1" operator="equal">
      <formula>0</formula>
    </cfRule>
  </conditionalFormatting>
  <conditionalFormatting sqref="E28:F28">
    <cfRule type="cellIs" priority="4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3:F13 E15:F15">
    <cfRule type="cellIs" priority="2" stopIfTrue="1" operator="equal">
      <formula>0</formula>
    </cfRule>
  </conditionalFormatting>
  <conditionalFormatting sqref="E29 E31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356</v>
      </c>
      <c r="B1" t="s">
        <v>357</v>
      </c>
    </row>
    <row r="2" spans="1:2" x14ac:dyDescent="0.2">
      <c r="A2" t="s">
        <v>358</v>
      </c>
      <c r="B2" t="s">
        <v>359</v>
      </c>
    </row>
    <row r="3" spans="1:2" x14ac:dyDescent="0.2">
      <c r="A3" t="s">
        <v>360</v>
      </c>
      <c r="B3" t="s">
        <v>6</v>
      </c>
    </row>
    <row r="4" spans="1:2" x14ac:dyDescent="0.2">
      <c r="A4" t="s">
        <v>361</v>
      </c>
      <c r="B4" t="s">
        <v>362</v>
      </c>
    </row>
    <row r="5" spans="1:2" x14ac:dyDescent="0.2">
      <c r="A5" t="s">
        <v>363</v>
      </c>
      <c r="B5" t="s">
        <v>364</v>
      </c>
    </row>
    <row r="6" spans="1:2" x14ac:dyDescent="0.2">
      <c r="A6" t="s">
        <v>365</v>
      </c>
      <c r="B6" t="s">
        <v>357</v>
      </c>
    </row>
    <row r="7" spans="1:2" x14ac:dyDescent="0.2">
      <c r="A7" t="s">
        <v>366</v>
      </c>
      <c r="B7" t="s">
        <v>367</v>
      </c>
    </row>
    <row r="8" spans="1:2" x14ac:dyDescent="0.2">
      <c r="A8" t="s">
        <v>368</v>
      </c>
      <c r="B8" t="s">
        <v>367</v>
      </c>
    </row>
    <row r="9" spans="1:2" x14ac:dyDescent="0.2">
      <c r="A9" t="s">
        <v>369</v>
      </c>
      <c r="B9" t="s">
        <v>370</v>
      </c>
    </row>
    <row r="10" spans="1:2" x14ac:dyDescent="0.2">
      <c r="A10" t="s">
        <v>371</v>
      </c>
      <c r="B10" t="s">
        <v>19</v>
      </c>
    </row>
    <row r="11" spans="1:2" x14ac:dyDescent="0.2">
      <c r="A11" t="s">
        <v>372</v>
      </c>
      <c r="B11" t="s">
        <v>364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21</vt:i4>
      </vt:variant>
    </vt:vector>
  </HeadingPairs>
  <TitlesOfParts>
    <vt:vector size="25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Расходы!RBEGIN_1</vt:lpstr>
      <vt:lpstr>Доходы!REG_DATE</vt:lpstr>
      <vt:lpstr>Доходы!REND_1</vt:lpstr>
      <vt:lpstr>Расходы!REND_1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dc:description>POI HSSF rep:2.54.0.299</dc:description>
  <cp:lastModifiedBy>Пользователь</cp:lastModifiedBy>
  <dcterms:created xsi:type="dcterms:W3CDTF">2022-11-02T10:12:31Z</dcterms:created>
  <dcterms:modified xsi:type="dcterms:W3CDTF">2022-11-02T11:28:41Z</dcterms:modified>
</cp:coreProperties>
</file>